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7995" activeTab="0"/>
  </bookViews>
  <sheets>
    <sheet name="All" sheetId="1" r:id="rId1"/>
  </sheets>
  <externalReferences>
    <externalReference r:id="rId4"/>
    <externalReference r:id="rId5"/>
  </externalReferences>
  <definedNames>
    <definedName name="Excel_BuiltIn_Print_Titles_10" localSheetId="0">'[1]1_5'!#REF!</definedName>
    <definedName name="Excel_BuiltIn_Print_Titles_10">'[1]1_5'!#REF!</definedName>
    <definedName name="Excel_BuiltIn_Print_Titles_11" localSheetId="0">'[1]1_6'!#REF!</definedName>
    <definedName name="Excel_BuiltIn_Print_Titles_11">'[1]1_6'!#REF!</definedName>
    <definedName name="Excel_BuiltIn_Print_Titles_12" localSheetId="0">'[1]1_7'!#REF!</definedName>
    <definedName name="Excel_BuiltIn_Print_Titles_12">'[1]1_7'!#REF!</definedName>
    <definedName name="Excel_BuiltIn_Print_Titles_13" localSheetId="0">'[1]1_8'!#REF!</definedName>
    <definedName name="Excel_BuiltIn_Print_Titles_13">'[1]1_8'!#REF!</definedName>
    <definedName name="Excel_BuiltIn_Print_Titles_14" localSheetId="0">'[1]1_9'!#REF!</definedName>
    <definedName name="Excel_BuiltIn_Print_Titles_14">'[1]1_9'!#REF!</definedName>
    <definedName name="Excel_BuiltIn_Print_Titles_15" localSheetId="0">'[1]1_10'!#REF!</definedName>
    <definedName name="Excel_BuiltIn_Print_Titles_15">'[1]1_10'!#REF!</definedName>
    <definedName name="Excel_BuiltIn_Print_Titles_16" localSheetId="0">'[1]1_11'!#REF!</definedName>
    <definedName name="Excel_BuiltIn_Print_Titles_16">'[1]1_11'!#REF!</definedName>
    <definedName name="Excel_BuiltIn_Print_Titles_17" localSheetId="0">'[1]1_12'!#REF!</definedName>
    <definedName name="Excel_BuiltIn_Print_Titles_17">'[1]1_12'!#REF!</definedName>
    <definedName name="Excel_BuiltIn_Print_Titles_18" localSheetId="0">'[1]1_13'!#REF!</definedName>
    <definedName name="Excel_BuiltIn_Print_Titles_18">'[1]1_13'!#REF!</definedName>
    <definedName name="Excel_BuiltIn_Print_Titles_19" localSheetId="0">'[1]1_14'!#REF!</definedName>
    <definedName name="Excel_BuiltIn_Print_Titles_19">'[1]1_14'!#REF!</definedName>
    <definedName name="Excel_BuiltIn_Print_Titles_20" localSheetId="0">'[1]1_15'!#REF!</definedName>
    <definedName name="Excel_BuiltIn_Print_Titles_20">'[1]1_15'!#REF!</definedName>
    <definedName name="Excel_BuiltIn_Print_Titles_21" localSheetId="0">'[1]1_16'!#REF!</definedName>
    <definedName name="Excel_BuiltIn_Print_Titles_21">'[1]1_16'!#REF!</definedName>
    <definedName name="Excel_BuiltIn_Print_Titles_22" localSheetId="0">'[1]1_17'!#REF!</definedName>
    <definedName name="Excel_BuiltIn_Print_Titles_22">'[1]1_17'!#REF!</definedName>
    <definedName name="Excel_BuiltIn_Print_Titles_23" localSheetId="0">'[1]1_18'!#REF!</definedName>
    <definedName name="Excel_BuiltIn_Print_Titles_23">'[1]1_18'!#REF!</definedName>
    <definedName name="Excel_BuiltIn_Print_Titles_24" localSheetId="0">'[1]2'!#REF!</definedName>
    <definedName name="Excel_BuiltIn_Print_Titles_24">'[1]2'!#REF!</definedName>
    <definedName name="Excel_BuiltIn_Print_Titles_25" localSheetId="0">'[1]3 '!#REF!</definedName>
    <definedName name="Excel_BuiltIn_Print_Titles_25">'[1]3 '!#REF!</definedName>
    <definedName name="Excel_BuiltIn_Print_Titles_26" localSheetId="0">'[1]4 '!#REF!</definedName>
    <definedName name="Excel_BuiltIn_Print_Titles_26">'[1]4 '!#REF!</definedName>
    <definedName name="Excel_BuiltIn_Print_Titles_27" localSheetId="0">'[1]5 '!#REF!</definedName>
    <definedName name="Excel_BuiltIn_Print_Titles_27">'[1]5 '!#REF!</definedName>
    <definedName name="Excel_BuiltIn_Print_Titles_28" localSheetId="0">'[1]6'!#REF!</definedName>
    <definedName name="Excel_BuiltIn_Print_Titles_28">'[1]6'!#REF!</definedName>
    <definedName name="Excel_BuiltIn_Print_Titles_32" localSheetId="0">'[1]10'!#REF!</definedName>
    <definedName name="Excel_BuiltIn_Print_Titles_32">'[1]10'!#REF!</definedName>
    <definedName name="Excel_BuiltIn_Print_Titles_33" localSheetId="0">'[1]11'!#REF!</definedName>
    <definedName name="Excel_BuiltIn_Print_Titles_33">'[1]11'!#REF!</definedName>
    <definedName name="Excel_BuiltIn_Print_Titles_34" localSheetId="0">'[1]12'!#REF!</definedName>
    <definedName name="Excel_BuiltIn_Print_Titles_34">'[1]12'!#REF!</definedName>
    <definedName name="Excel_BuiltIn_Print_Titles_35" localSheetId="0">'[1]13'!#REF!</definedName>
    <definedName name="Excel_BuiltIn_Print_Titles_35">'[1]13'!#REF!</definedName>
    <definedName name="Excel_BuiltIn_Print_Titles_36" localSheetId="0">'[1]14'!#REF!</definedName>
    <definedName name="Excel_BuiltIn_Print_Titles_36">'[1]14'!#REF!</definedName>
    <definedName name="Excel_BuiltIn_Print_Titles_37" localSheetId="0">'[2]15'!#REF!</definedName>
    <definedName name="Excel_BuiltIn_Print_Titles_37">'[2]15'!#REF!</definedName>
    <definedName name="Excel_BuiltIn_Print_Titles_7" localSheetId="0">'[1]1_2'!#REF!</definedName>
    <definedName name="Excel_BuiltIn_Print_Titles_7">'[1]1_2'!#REF!</definedName>
    <definedName name="Excel_BuiltIn_Print_Titles_8" localSheetId="0">'[1]1_3'!#REF!</definedName>
    <definedName name="Excel_BuiltIn_Print_Titles_8">'[1]1_3'!#REF!</definedName>
    <definedName name="Excel_BuiltIn_Print_Titles_9" localSheetId="0">'[1]1_4'!#REF!</definedName>
    <definedName name="Excel_BuiltIn_Print_Titles_9">'[1]1_4'!#REF!</definedName>
    <definedName name="kcita">#REF!</definedName>
    <definedName name="konni">#REF!</definedName>
    <definedName name="kSB">#REF!</definedName>
    <definedName name="_xlnm.Print_Titles" localSheetId="0">'All'!$16:$16</definedName>
  </definedNames>
  <calcPr fullCalcOnLoad="1" fullPrecision="0"/>
</workbook>
</file>

<file path=xl/sharedStrings.xml><?xml version="1.0" encoding="utf-8"?>
<sst xmlns="http://schemas.openxmlformats.org/spreadsheetml/2006/main" count="177" uniqueCount="108">
  <si>
    <t>Vispārējie  būvdarbi</t>
  </si>
  <si>
    <t>(darba veids vai konstruktīvā elementa nosaukums)</t>
  </si>
  <si>
    <t>Būves nosaukums:  Administratīvas ēkas fasādes renovācija</t>
  </si>
  <si>
    <t>Objekta nosaukums:    Administratīvas ēkas fasādes renovācija</t>
  </si>
  <si>
    <t>Objekta adrese: Imantas ielā 3A, Daugavpilī.</t>
  </si>
  <si>
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Tāme sastādīta  ______.gada ____._______________</t>
  </si>
  <si>
    <t> Nr. p.k.</t>
  </si>
  <si>
    <t> Kods</t>
  </si>
  <si>
    <t> Darba nosaukums</t>
  </si>
  <si>
    <t> Mēr-vienība</t>
  </si>
  <si>
    <t> Dau-dzums</t>
  </si>
  <si>
    <t> Vienības izmaksas</t>
  </si>
  <si>
    <t> Kopā uz visu apjomu</t>
  </si>
  <si>
    <t> laika norma (c/h)</t>
  </si>
  <si>
    <t> darba samak-sas likme (euro/h)</t>
  </si>
  <si>
    <t> darba alga (euro)</t>
  </si>
  <si>
    <t> materiāli (euro)</t>
  </si>
  <si>
    <t> mehā-nismi (euro)</t>
  </si>
  <si>
    <t> kopā  (euro)</t>
  </si>
  <si>
    <t> darb-ietilpība (c/h)</t>
  </si>
  <si>
    <t> darba alga    (euro)</t>
  </si>
  <si>
    <t> mehānismi (euro)</t>
  </si>
  <si>
    <t> summa (euro)</t>
  </si>
  <si>
    <t>Sagatavošanas darbi</t>
  </si>
  <si>
    <t>m</t>
  </si>
  <si>
    <t>gb.</t>
  </si>
  <si>
    <t>Sadzīves celtniecības moduļu ierīkošana, īre</t>
  </si>
  <si>
    <t>Pagaidu uzskaites un sadales ierīkošana celtniecības moduļu pieslēgšana</t>
  </si>
  <si>
    <t>kpl.</t>
  </si>
  <si>
    <t>Elektrības izmaksas objektam, pagaidu elektropieslēgumu uzturēšana</t>
  </si>
  <si>
    <t>obj.</t>
  </si>
  <si>
    <t>Ūdensvada pagaidu pieslēgums</t>
  </si>
  <si>
    <t>Logu un durvju aplīmēšana ar plēvi</t>
  </si>
  <si>
    <t>kompl.</t>
  </si>
  <si>
    <t>m2</t>
  </si>
  <si>
    <t>Gājēju tuneļa izbūve pie ieejas ēkā, h-3m, l-5m</t>
  </si>
  <si>
    <t>Demontāžas darbi</t>
  </si>
  <si>
    <t>Durvju bloka demontāža</t>
  </si>
  <si>
    <t>gab.</t>
  </si>
  <si>
    <t>Betona apmales demontāža</t>
  </si>
  <si>
    <t>Fasādes notīrīšana no vecās krāsas</t>
  </si>
  <si>
    <t>m3</t>
  </si>
  <si>
    <t>Zemes darbi.</t>
  </si>
  <si>
    <t>Pamatu hidroizolācija un ēkas apmale ierīkošana.</t>
  </si>
  <si>
    <t>kg</t>
  </si>
  <si>
    <t>Geotekstils NW-15 (vai analogs) ieklāšana</t>
  </si>
  <si>
    <t>Betona bortakmens (100x200x8cm) uzstadīšana</t>
  </si>
  <si>
    <t>t.m</t>
  </si>
  <si>
    <t>Georežģis Secugrid (vai analogs) ieklāšana</t>
  </si>
  <si>
    <t>Cementa smilšu maisījums</t>
  </si>
  <si>
    <t>Betona bruģakmens (h=60mm) ieklāšana</t>
  </si>
  <si>
    <t>Horizontālu hidroizolācijas atjaunošana ar injekcijas metodes no ārpuses</t>
  </si>
  <si>
    <t>Fasādes.</t>
  </si>
  <si>
    <t>Arhitektūras elementu remontēšana (ķieģeļu atjaunošana)</t>
  </si>
  <si>
    <t>Fasādes gruntēšana</t>
  </si>
  <si>
    <t>l</t>
  </si>
  <si>
    <t>Fasādes krāsošana</t>
  </si>
  <si>
    <t>Notekūdeņu sistēmu demontāža un atpakaļuzstadīšana</t>
  </si>
  <si>
    <t>Pinoteks</t>
  </si>
  <si>
    <t>Ailes.</t>
  </si>
  <si>
    <t>Ārdurvju  koka  konstrukciju  uzstādīšana</t>
  </si>
  <si>
    <t>Skārda palodžu uzstādīšana</t>
  </si>
  <si>
    <t>Lievenis.</t>
  </si>
  <si>
    <t>Lievenis Lv-1</t>
  </si>
  <si>
    <t>Georežģis Secugrid 80/80 (vai analogs) ieklašana</t>
  </si>
  <si>
    <t>Lieveņu Lv-1 (kāpnes) betonēšana,  betons B20</t>
  </si>
  <si>
    <t>Lievenis Lv-2</t>
  </si>
  <si>
    <t>Jumtiņš.</t>
  </si>
  <si>
    <t>Jumtiņš Jm-1</t>
  </si>
  <si>
    <t>Metāla elementu gruntēšana</t>
  </si>
  <si>
    <t>Metāla elementu krāsošana (2r.)</t>
  </si>
  <si>
    <t>Polikarbonāts 8mm</t>
  </si>
  <si>
    <t>Pārsedze.</t>
  </si>
  <si>
    <t>Pārsedze Pr-1</t>
  </si>
  <si>
    <t>Ķieģeļu mūra atjaunošana</t>
  </si>
  <si>
    <t>Ceļi, laukumi</t>
  </si>
  <si>
    <t>Asfalta atjaunošana</t>
  </si>
  <si>
    <t>(paraksts un tā atšifrējums,datums)</t>
  </si>
  <si>
    <t>Būvgružu savākšana un izvešana</t>
  </si>
  <si>
    <t>Sastatņu uzstādīšana</t>
  </si>
  <si>
    <t>Krūmu nociršana</t>
  </si>
  <si>
    <t>Esošās grunts izņemšana (pamata atrakšana) līdz 1,2m</t>
  </si>
  <si>
    <t>Rupjas smilts aizbērums</t>
  </si>
  <si>
    <t>Fasādes apmešana</t>
  </si>
  <si>
    <t>Arhitektūras detaļu un logu, durvju ailu apmešana</t>
  </si>
  <si>
    <t>Arhitektūras detāļu un logu, durvju ailu krāsošana</t>
  </si>
  <si>
    <t>Ārējo palodžu demontāža un atpakaļuzstādīšana</t>
  </si>
  <si>
    <t>Koka kārbu un frontonu apšuvuma krāsošana</t>
  </si>
  <si>
    <t>Numura zīmes noņemšana, jaunas  uzstādīšana</t>
  </si>
  <si>
    <t>Karoga turētāja uzstādīšana</t>
  </si>
  <si>
    <t>Geotekstila NW-15 (vai analogs) ieklāšana</t>
  </si>
  <si>
    <t>Šķembu maisījums</t>
  </si>
  <si>
    <t>Metāla konstrukcijas uzstādīšana</t>
  </si>
  <si>
    <t>Metāla elementu apmešana pa sietu</t>
  </si>
  <si>
    <t>Šķembu maisījums (vid.fr.)</t>
  </si>
  <si>
    <t>Esošo pamatu virsmas izlīdzināšana (biezums ~50mm)       ( betons B15)</t>
  </si>
  <si>
    <t>Pamatu aizbēršana ar grunts pakāpenisku blietēšanu</t>
  </si>
  <si>
    <t>Būvobjekta nožogojuma uzstādīšana</t>
  </si>
  <si>
    <t>Liekās grunts iekraušana un izvešana</t>
  </si>
  <si>
    <t>Biotualetes ierīkošana</t>
  </si>
  <si>
    <t>Ugunsdzēsības stenda ar inventāru uzstādīšana</t>
  </si>
  <si>
    <t>Darbu apjomi</t>
  </si>
  <si>
    <t>Pasūtījuma Nr.:  7/2014</t>
  </si>
  <si>
    <t>Vertikālās hidroizolācijas ierīkošana Idrosilex vai analogs</t>
  </si>
  <si>
    <t>Sertifikata Nr.  20-5829</t>
  </si>
  <si>
    <t xml:space="preserve">Sastādīja:                                                A.Bogdanovs                                                                                  </t>
  </si>
  <si>
    <t>Kanalizācijas aku augšdaļas pārlīmeņošana</t>
  </si>
  <si>
    <t>gb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</si>
</sst>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\-??_);_(@_)"/>
    <numFmt numFmtId="173" formatCode="_-* #,##0.00\ _L_s_-;\-* #,##0.00\ _L_s_-;_-* &quot;-&quot;??\ _L_s_-;_-@_-"/>
    <numFmt numFmtId="174" formatCode="_-* #,##0.00&quot;Ls&quot;_-;\-* #,##0.00&quot;Ls&quot;_-;_-* &quot;-&quot;??&quot;Ls&quot;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i/>
      <sz val="8"/>
      <name val="Arial"/>
      <family val="2"/>
    </font>
    <font>
      <b/>
      <u val="single"/>
      <sz val="8"/>
      <color indexed="12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2"/>
      <name val="Courier New"/>
      <family val="3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3" fillId="0" borderId="0" applyFill="0" applyBorder="0" applyAlignment="0" applyProtection="0"/>
    <xf numFmtId="17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3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31" borderId="0">
      <alignment vertical="center"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6" borderId="8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17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2" fontId="4" fillId="0" borderId="0" xfId="88" applyNumberFormat="1" applyFont="1" applyBorder="1" applyAlignment="1">
      <alignment horizontal="left" vertical="center" wrapText="1"/>
      <protection/>
    </xf>
    <xf numFmtId="2" fontId="6" fillId="0" borderId="0" xfId="81" applyNumberFormat="1" applyFont="1" applyFill="1" applyBorder="1" applyAlignment="1">
      <alignment horizontal="right" vertical="center" wrapText="1"/>
      <protection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/>
    </xf>
    <xf numFmtId="2" fontId="5" fillId="0" borderId="0" xfId="88" applyNumberFormat="1" applyFont="1" applyBorder="1" applyAlignment="1">
      <alignment horizontal="center" vertical="center" wrapText="1"/>
      <protection/>
    </xf>
    <xf numFmtId="0" fontId="4" fillId="0" borderId="0" xfId="88" applyFont="1" applyBorder="1" applyAlignment="1">
      <alignment horizontal="left" vertical="center" wrapText="1"/>
      <protection/>
    </xf>
    <xf numFmtId="0" fontId="4" fillId="0" borderId="0" xfId="88" applyFont="1" applyBorder="1" applyAlignment="1">
      <alignment horizontal="right" vertical="center" wrapText="1"/>
      <protection/>
    </xf>
    <xf numFmtId="0" fontId="5" fillId="0" borderId="0" xfId="88" applyFont="1" applyBorder="1" applyAlignment="1">
      <alignment horizontal="center" vertical="center" wrapText="1"/>
      <protection/>
    </xf>
    <xf numFmtId="0" fontId="4" fillId="0" borderId="0" xfId="88" applyFont="1" applyBorder="1" applyAlignment="1">
      <alignment horizontal="center"/>
      <protection/>
    </xf>
    <xf numFmtId="0" fontId="4" fillId="0" borderId="0" xfId="88" applyFont="1" applyBorder="1" applyAlignment="1">
      <alignment horizontal="left" wrapText="1"/>
      <protection/>
    </xf>
    <xf numFmtId="0" fontId="5" fillId="0" borderId="0" xfId="88" applyFont="1" applyBorder="1" applyAlignment="1">
      <alignment horizontal="center" wrapText="1"/>
      <protection/>
    </xf>
    <xf numFmtId="49" fontId="4" fillId="0" borderId="0" xfId="88" applyNumberFormat="1" applyFont="1" applyBorder="1">
      <alignment/>
      <protection/>
    </xf>
    <xf numFmtId="0" fontId="9" fillId="0" borderId="0" xfId="88" applyFont="1" applyBorder="1" applyAlignment="1">
      <alignment horizontal="center" wrapText="1"/>
      <protection/>
    </xf>
    <xf numFmtId="2" fontId="4" fillId="0" borderId="0" xfId="88" applyNumberFormat="1" applyFont="1" applyBorder="1" applyAlignment="1">
      <alignment horizontal="left" wrapText="1"/>
      <protection/>
    </xf>
    <xf numFmtId="0" fontId="4" fillId="0" borderId="0" xfId="88" applyFont="1" applyBorder="1" applyAlignment="1">
      <alignment horizontal="left" wrapText="1"/>
      <protection/>
    </xf>
    <xf numFmtId="0" fontId="4" fillId="33" borderId="0" xfId="0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vertical="top" wrapText="1"/>
    </xf>
    <xf numFmtId="2" fontId="4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wrapText="1"/>
    </xf>
    <xf numFmtId="10" fontId="10" fillId="0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0" fillId="33" borderId="0" xfId="0" applyNumberFormat="1" applyFont="1" applyFill="1" applyBorder="1" applyAlignment="1">
      <alignment horizontal="right" vertical="top" wrapText="1"/>
    </xf>
    <xf numFmtId="2" fontId="5" fillId="33" borderId="0" xfId="0" applyNumberFormat="1" applyFont="1" applyFill="1" applyBorder="1" applyAlignment="1">
      <alignment vertical="top" wrapText="1"/>
    </xf>
    <xf numFmtId="2" fontId="5" fillId="33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10" fontId="4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106" applyFont="1" applyAlignment="1">
      <alignment horizontal="left" vertical="center"/>
      <protection/>
    </xf>
    <xf numFmtId="0" fontId="4" fillId="0" borderId="11" xfId="82" applyFont="1" applyBorder="1" applyAlignment="1">
      <alignment horizontal="left" vertical="center"/>
      <protection/>
    </xf>
    <xf numFmtId="0" fontId="4" fillId="0" borderId="0" xfId="82" applyFont="1" applyAlignment="1">
      <alignment horizontal="left" vertical="center"/>
      <protection/>
    </xf>
    <xf numFmtId="2" fontId="5" fillId="0" borderId="0" xfId="106" applyNumberFormat="1" applyFont="1" applyAlignment="1">
      <alignment horizontal="left" vertical="center"/>
      <protection/>
    </xf>
    <xf numFmtId="2" fontId="4" fillId="0" borderId="0" xfId="106" applyNumberFormat="1" applyFont="1" applyAlignment="1">
      <alignment horizontal="left"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4" fillId="0" borderId="11" xfId="106" applyFont="1" applyBorder="1" applyAlignment="1">
      <alignment horizontal="left" vertical="top" wrapText="1"/>
      <protection/>
    </xf>
    <xf numFmtId="2" fontId="4" fillId="0" borderId="0" xfId="88" applyNumberFormat="1" applyFont="1" applyBorder="1" applyAlignment="1">
      <alignment horizontal="center" vertical="center"/>
      <protection/>
    </xf>
    <xf numFmtId="0" fontId="4" fillId="0" borderId="0" xfId="106" applyFont="1" applyBorder="1" applyAlignment="1">
      <alignment horizontal="left" vertical="center"/>
      <protection/>
    </xf>
    <xf numFmtId="0" fontId="4" fillId="0" borderId="0" xfId="82" applyFont="1" applyBorder="1" applyAlignment="1">
      <alignment horizontal="left" vertical="center"/>
      <protection/>
    </xf>
    <xf numFmtId="0" fontId="4" fillId="0" borderId="0" xfId="106" applyFont="1" applyBorder="1" applyAlignment="1">
      <alignment horizontal="left" vertical="top" wrapText="1"/>
      <protection/>
    </xf>
    <xf numFmtId="0" fontId="5" fillId="0" borderId="0" xfId="106" applyFont="1" applyBorder="1" applyAlignment="1">
      <alignment horizontal="left" vertical="center"/>
      <protection/>
    </xf>
    <xf numFmtId="2" fontId="4" fillId="0" borderId="0" xfId="106" applyNumberFormat="1" applyFont="1" applyBorder="1" applyAlignment="1">
      <alignment horizontal="left" vertical="center"/>
      <protection/>
    </xf>
    <xf numFmtId="0" fontId="4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4" xfId="88" applyFont="1" applyBorder="1" applyAlignment="1">
      <alignment horizontal="center" vertical="center"/>
      <protection/>
    </xf>
    <xf numFmtId="0" fontId="4" fillId="0" borderId="14" xfId="0" applyFont="1" applyBorder="1" applyAlignment="1">
      <alignment horizontal="center" vertical="top" wrapText="1"/>
    </xf>
    <xf numFmtId="0" fontId="4" fillId="0" borderId="14" xfId="88" applyFont="1" applyBorder="1" applyAlignment="1">
      <alignment horizontal="center"/>
      <protection/>
    </xf>
    <xf numFmtId="0" fontId="4" fillId="0" borderId="15" xfId="0" applyFont="1" applyBorder="1" applyAlignment="1">
      <alignment horizontal="center" vertical="top" wrapText="1"/>
    </xf>
    <xf numFmtId="0" fontId="4" fillId="0" borderId="16" xfId="88" applyFont="1" applyBorder="1" applyAlignment="1">
      <alignment horizontal="center" vertical="center"/>
      <protection/>
    </xf>
    <xf numFmtId="0" fontId="4" fillId="0" borderId="16" xfId="0" applyFont="1" applyBorder="1" applyAlignment="1">
      <alignment horizontal="center" vertical="top" wrapText="1"/>
    </xf>
    <xf numFmtId="0" fontId="4" fillId="0" borderId="16" xfId="88" applyFont="1" applyBorder="1" applyAlignment="1">
      <alignment horizontal="center"/>
      <protection/>
    </xf>
    <xf numFmtId="0" fontId="4" fillId="0" borderId="16" xfId="0" applyFont="1" applyBorder="1" applyAlignment="1">
      <alignment horizontal="center"/>
    </xf>
    <xf numFmtId="2" fontId="4" fillId="0" borderId="16" xfId="88" applyNumberFormat="1" applyFont="1" applyBorder="1" applyAlignment="1">
      <alignment horizontal="center" vertical="center"/>
      <protection/>
    </xf>
    <xf numFmtId="2" fontId="4" fillId="0" borderId="16" xfId="88" applyNumberFormat="1" applyFont="1" applyFill="1" applyBorder="1" applyAlignment="1">
      <alignment horizontal="center" vertical="center"/>
      <protection/>
    </xf>
    <xf numFmtId="0" fontId="4" fillId="0" borderId="16" xfId="88" applyFont="1" applyBorder="1" applyAlignment="1">
      <alignment vertical="center"/>
      <protection/>
    </xf>
    <xf numFmtId="49" fontId="4" fillId="0" borderId="16" xfId="88" applyNumberFormat="1" applyFont="1" applyBorder="1" applyAlignment="1">
      <alignment horizontal="center" vertical="center"/>
      <protection/>
    </xf>
    <xf numFmtId="49" fontId="4" fillId="0" borderId="16" xfId="88" applyNumberFormat="1" applyFont="1" applyBorder="1" applyAlignment="1">
      <alignment vertical="center"/>
      <protection/>
    </xf>
    <xf numFmtId="0" fontId="4" fillId="0" borderId="16" xfId="88" applyFont="1" applyBorder="1">
      <alignment/>
      <protection/>
    </xf>
    <xf numFmtId="49" fontId="4" fillId="0" borderId="16" xfId="88" applyNumberFormat="1" applyFont="1" applyBorder="1">
      <alignment/>
      <protection/>
    </xf>
    <xf numFmtId="49" fontId="4" fillId="0" borderId="16" xfId="88" applyNumberFormat="1" applyFont="1" applyBorder="1" applyAlignment="1">
      <alignment horizontal="center"/>
      <protection/>
    </xf>
    <xf numFmtId="0" fontId="4" fillId="0" borderId="16" xfId="0" applyFont="1" applyBorder="1" applyAlignment="1">
      <alignment/>
    </xf>
    <xf numFmtId="49" fontId="4" fillId="0" borderId="17" xfId="88" applyNumberFormat="1" applyFont="1" applyBorder="1">
      <alignment/>
      <protection/>
    </xf>
    <xf numFmtId="49" fontId="4" fillId="0" borderId="14" xfId="88" applyNumberFormat="1" applyFont="1" applyBorder="1">
      <alignment/>
      <protection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6" xfId="88" applyFont="1" applyBorder="1" applyAlignment="1">
      <alignment horizontal="left" wrapText="1"/>
      <protection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106" applyFont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3 2" xfId="47"/>
    <cellStyle name="Comma 3" xfId="48"/>
    <cellStyle name="Currency" xfId="49"/>
    <cellStyle name="Currency [0]" xfId="50"/>
    <cellStyle name="Currency 2" xfId="51"/>
    <cellStyle name="Excel Built-in Normal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10" xfId="62"/>
    <cellStyle name="Normal 12" xfId="63"/>
    <cellStyle name="Normal 2" xfId="64"/>
    <cellStyle name="Normal 2 2" xfId="65"/>
    <cellStyle name="Normal 2 2 2" xfId="66"/>
    <cellStyle name="Normal 2 2 3" xfId="67"/>
    <cellStyle name="Normal 2 2_10 decembris-janvaris !!!!" xfId="68"/>
    <cellStyle name="Normal 2 4" xfId="69"/>
    <cellStyle name="Normal 2_Aprilis" xfId="70"/>
    <cellStyle name="Normal 3" xfId="71"/>
    <cellStyle name="Normal 3 2" xfId="72"/>
    <cellStyle name="Normal 3_1-21-07-11 (2)" xfId="73"/>
    <cellStyle name="Normal 4" xfId="74"/>
    <cellStyle name="Normal 5" xfId="75"/>
    <cellStyle name="Normal 6" xfId="76"/>
    <cellStyle name="Normal 7" xfId="77"/>
    <cellStyle name="Normal 8" xfId="78"/>
    <cellStyle name="Normal 8 2" xfId="79"/>
    <cellStyle name="Normal 9" xfId="80"/>
    <cellStyle name="Normal_Copy of Taame Nr.1-1" xfId="81"/>
    <cellStyle name="Normal_Finalf" xfId="82"/>
    <cellStyle name="Note" xfId="83"/>
    <cellStyle name="Output" xfId="84"/>
    <cellStyle name="Parastais 2" xfId="85"/>
    <cellStyle name="Parastais_Lapa1" xfId="86"/>
    <cellStyle name="Percent" xfId="87"/>
    <cellStyle name="Style 1" xfId="88"/>
    <cellStyle name="Style 1 2" xfId="89"/>
    <cellStyle name="Title" xfId="90"/>
    <cellStyle name="Total" xfId="91"/>
    <cellStyle name="Warning Text" xfId="92"/>
    <cellStyle name="Обычный 10" xfId="93"/>
    <cellStyle name="Обычный 11" xfId="94"/>
    <cellStyle name="Обычный 12" xfId="95"/>
    <cellStyle name="Обычный 13" xfId="96"/>
    <cellStyle name="Обычный 14" xfId="97"/>
    <cellStyle name="Обычный 16" xfId="98"/>
    <cellStyle name="Обычный 17" xfId="99"/>
    <cellStyle name="Обычный 18" xfId="100"/>
    <cellStyle name="Обычный 2" xfId="101"/>
    <cellStyle name="Обычный 3" xfId="102"/>
    <cellStyle name="Обычный 4" xfId="103"/>
    <cellStyle name="Обычный 9" xfId="104"/>
    <cellStyle name="Обычный_Final tame 23.04.2008 2" xfId="105"/>
    <cellStyle name="Обычный_tame 2" xfId="106"/>
    <cellStyle name="Стиль 1" xfId="107"/>
    <cellStyle name="Финансовый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olodja\exchange\Marupes%20vidussko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SKFPCVLR\Tame%20Spog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turs _2_"/>
      <sheetName val="Saturs"/>
      <sheetName val="Kopsavilkums _2_"/>
      <sheetName val="Koptame"/>
      <sheetName val="Kopsavilkums"/>
      <sheetName val="1_1"/>
      <sheetName val="1_2"/>
      <sheetName val="1_3"/>
      <sheetName val="1_4"/>
      <sheetName val="1_5"/>
      <sheetName val="1_6"/>
      <sheetName val="1_7"/>
      <sheetName val="1_8"/>
      <sheetName val="1_9"/>
      <sheetName val="1_10"/>
      <sheetName val="1_11"/>
      <sheetName val="1_12"/>
      <sheetName val="1_13"/>
      <sheetName val="1_14"/>
      <sheetName val="1_15"/>
      <sheetName val="1_16"/>
      <sheetName val="1_17"/>
      <sheetName val="1_18"/>
      <sheetName val="2"/>
      <sheetName val="3 "/>
      <sheetName val="4 "/>
      <sheetName val="5 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ptame"/>
      <sheetName val="Kopsavilkums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1-12"/>
      <sheetName val="1-13"/>
      <sheetName val="1-14"/>
      <sheetName val="1-15"/>
      <sheetName val="1-16"/>
      <sheetName val="1-17"/>
      <sheetName val="1-18"/>
      <sheetName val="2"/>
      <sheetName val="3"/>
      <sheetName val="4 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S135"/>
  <sheetViews>
    <sheetView showZeros="0" tabSelected="1" zoomScale="115" zoomScaleNormal="115" zoomScalePageLayoutView="0" workbookViewId="0" topLeftCell="A1">
      <selection activeCell="C108" sqref="C108"/>
    </sheetView>
  </sheetViews>
  <sheetFormatPr defaultColWidth="9.140625" defaultRowHeight="12.75"/>
  <cols>
    <col min="1" max="1" width="4.57421875" style="2" customWidth="1"/>
    <col min="2" max="2" width="6.00390625" style="2" customWidth="1"/>
    <col min="3" max="3" width="36.8515625" style="73" customWidth="1"/>
    <col min="4" max="4" width="5.7109375" style="74" customWidth="1"/>
    <col min="5" max="5" width="7.8515625" style="2" customWidth="1"/>
    <col min="6" max="6" width="6.7109375" style="2" customWidth="1"/>
    <col min="7" max="7" width="6.140625" style="2" customWidth="1"/>
    <col min="8" max="8" width="6.8515625" style="2" customWidth="1"/>
    <col min="9" max="9" width="6.7109375" style="2" customWidth="1"/>
    <col min="10" max="10" width="6.57421875" style="2" customWidth="1"/>
    <col min="11" max="11" width="6.8515625" style="75" customWidth="1"/>
    <col min="12" max="12" width="7.140625" style="2" customWidth="1"/>
    <col min="13" max="13" width="7.00390625" style="2" customWidth="1"/>
    <col min="14" max="15" width="7.7109375" style="2" customWidth="1"/>
    <col min="16" max="16" width="7.140625" style="75" customWidth="1"/>
    <col min="17" max="16384" width="9.140625" style="2" customWidth="1"/>
  </cols>
  <sheetData>
    <row r="1" spans="1:16" s="1" customFormat="1" ht="18">
      <c r="A1" s="115" t="s">
        <v>101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s="1" customFormat="1" ht="18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12.75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12.75">
      <c r="A4" s="3"/>
      <c r="B4" s="3"/>
      <c r="C4" s="4"/>
      <c r="D4" s="3"/>
      <c r="E4" s="3"/>
      <c r="F4" s="3"/>
      <c r="G4" s="3"/>
      <c r="H4" s="3"/>
      <c r="I4" s="3"/>
      <c r="J4" s="3"/>
      <c r="K4" s="5"/>
      <c r="L4" s="3"/>
      <c r="M4" s="3"/>
      <c r="N4" s="3"/>
      <c r="O4" s="3"/>
      <c r="P4" s="5"/>
    </row>
    <row r="5" spans="1:16" s="1" customFormat="1" ht="12.75" customHeight="1">
      <c r="A5" s="110" t="s">
        <v>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6" s="1" customFormat="1" ht="12.75" customHeight="1">
      <c r="A6" s="110" t="s">
        <v>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</row>
    <row r="7" spans="1:16" s="1" customFormat="1" ht="12.75" customHeight="1">
      <c r="A7" s="110" t="s">
        <v>4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</row>
    <row r="8" spans="1:16" s="1" customFormat="1" ht="12.75" customHeight="1">
      <c r="A8" s="110" t="s">
        <v>102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</row>
    <row r="9" spans="1:16" ht="12.75" customHeight="1">
      <c r="A9" s="6"/>
      <c r="B9" s="6"/>
      <c r="C9" s="111"/>
      <c r="D9" s="111"/>
      <c r="E9" s="111"/>
      <c r="F9" s="111"/>
      <c r="G9" s="111"/>
      <c r="H9" s="111"/>
      <c r="I9" s="3"/>
      <c r="J9" s="3"/>
      <c r="K9" s="5"/>
      <c r="L9" s="3"/>
      <c r="M9" s="3"/>
      <c r="N9" s="3"/>
      <c r="O9" s="3"/>
      <c r="P9" s="5"/>
    </row>
    <row r="10" spans="1:16" ht="12.75" customHeight="1">
      <c r="A10" s="7"/>
      <c r="B10" s="6"/>
      <c r="C10" s="111"/>
      <c r="D10" s="111"/>
      <c r="E10" s="111"/>
      <c r="F10" s="111"/>
      <c r="G10" s="111"/>
      <c r="H10" s="111"/>
      <c r="I10" s="3"/>
      <c r="J10" s="3"/>
      <c r="K10" s="8"/>
      <c r="L10" s="3"/>
      <c r="M10" s="112"/>
      <c r="N10" s="112"/>
      <c r="O10" s="112"/>
      <c r="P10" s="112"/>
    </row>
    <row r="11" spans="1:16" ht="12.75" customHeight="1">
      <c r="A11" s="9" t="s">
        <v>5</v>
      </c>
      <c r="B11" s="6"/>
      <c r="C11" s="10"/>
      <c r="D11" s="11"/>
      <c r="E11" s="11"/>
      <c r="F11" s="11"/>
      <c r="G11" s="11"/>
      <c r="H11" s="11"/>
      <c r="I11" s="3"/>
      <c r="J11" s="3"/>
      <c r="K11" s="3"/>
      <c r="L11" s="3"/>
      <c r="M11" s="3"/>
      <c r="N11" s="3"/>
      <c r="O11" s="3"/>
      <c r="P11" s="5"/>
    </row>
    <row r="12" spans="1:16" ht="12.75" customHeight="1">
      <c r="A12" s="7"/>
      <c r="B12" s="6"/>
      <c r="C12" s="6"/>
      <c r="D12" s="3"/>
      <c r="E12" s="3"/>
      <c r="F12" s="3"/>
      <c r="G12" s="3"/>
      <c r="H12" s="7"/>
      <c r="I12" s="3"/>
      <c r="J12" s="3"/>
      <c r="K12" s="12"/>
      <c r="L12" s="3"/>
      <c r="M12" s="113"/>
      <c r="N12" s="114"/>
      <c r="O12" s="13"/>
      <c r="P12" s="5"/>
    </row>
    <row r="14" spans="1:16" s="7" customFormat="1" ht="15.75" customHeight="1">
      <c r="A14" s="108" t="s">
        <v>6</v>
      </c>
      <c r="B14" s="108" t="s">
        <v>7</v>
      </c>
      <c r="C14" s="108" t="s">
        <v>8</v>
      </c>
      <c r="D14" s="108" t="s">
        <v>9</v>
      </c>
      <c r="E14" s="108" t="s">
        <v>10</v>
      </c>
      <c r="F14" s="108" t="s">
        <v>11</v>
      </c>
      <c r="G14" s="108"/>
      <c r="H14" s="108"/>
      <c r="I14" s="108"/>
      <c r="J14" s="108"/>
      <c r="K14" s="108"/>
      <c r="L14" s="108" t="s">
        <v>12</v>
      </c>
      <c r="M14" s="108"/>
      <c r="N14" s="108"/>
      <c r="O14" s="108"/>
      <c r="P14" s="108"/>
    </row>
    <row r="15" spans="1:16" s="7" customFormat="1" ht="57" customHeight="1">
      <c r="A15" s="108"/>
      <c r="B15" s="108"/>
      <c r="C15" s="108"/>
      <c r="D15" s="108"/>
      <c r="E15" s="108"/>
      <c r="F15" s="14" t="s">
        <v>13</v>
      </c>
      <c r="G15" s="14" t="s">
        <v>14</v>
      </c>
      <c r="H15" s="14" t="s">
        <v>15</v>
      </c>
      <c r="I15" s="14" t="s">
        <v>16</v>
      </c>
      <c r="J15" s="14" t="s">
        <v>17</v>
      </c>
      <c r="K15" s="15" t="s">
        <v>18</v>
      </c>
      <c r="L15" s="14" t="s">
        <v>19</v>
      </c>
      <c r="M15" s="14" t="s">
        <v>20</v>
      </c>
      <c r="N15" s="14" t="s">
        <v>16</v>
      </c>
      <c r="O15" s="14" t="s">
        <v>21</v>
      </c>
      <c r="P15" s="15" t="s">
        <v>22</v>
      </c>
    </row>
    <row r="16" spans="1:16" s="7" customFormat="1" ht="12" customHeight="1">
      <c r="A16" s="16">
        <v>1</v>
      </c>
      <c r="B16" s="16">
        <v>2</v>
      </c>
      <c r="C16" s="16">
        <v>3</v>
      </c>
      <c r="D16" s="16">
        <v>4</v>
      </c>
      <c r="E16" s="16">
        <f>1+D16</f>
        <v>5</v>
      </c>
      <c r="F16" s="16">
        <f aca="true" t="shared" si="0" ref="F16:P16">1+E16</f>
        <v>6</v>
      </c>
      <c r="G16" s="16">
        <f t="shared" si="0"/>
        <v>7</v>
      </c>
      <c r="H16" s="16">
        <f t="shared" si="0"/>
        <v>8</v>
      </c>
      <c r="I16" s="16">
        <f t="shared" si="0"/>
        <v>9</v>
      </c>
      <c r="J16" s="16">
        <f t="shared" si="0"/>
        <v>10</v>
      </c>
      <c r="K16" s="17">
        <f t="shared" si="0"/>
        <v>11</v>
      </c>
      <c r="L16" s="16">
        <f t="shared" si="0"/>
        <v>12</v>
      </c>
      <c r="M16" s="16">
        <f t="shared" si="0"/>
        <v>13</v>
      </c>
      <c r="N16" s="16">
        <f t="shared" si="0"/>
        <v>14</v>
      </c>
      <c r="O16" s="16">
        <f t="shared" si="0"/>
        <v>15</v>
      </c>
      <c r="P16" s="17">
        <f t="shared" si="0"/>
        <v>16</v>
      </c>
    </row>
    <row r="17" spans="1:16" s="7" customFormat="1" ht="12" customHeight="1">
      <c r="A17" s="88"/>
      <c r="B17" s="88"/>
      <c r="C17" s="84" t="s">
        <v>23</v>
      </c>
      <c r="D17" s="83"/>
      <c r="E17" s="88"/>
      <c r="F17" s="18"/>
      <c r="G17" s="18"/>
      <c r="H17" s="18"/>
      <c r="I17" s="18"/>
      <c r="J17" s="18"/>
      <c r="K17" s="19"/>
      <c r="L17" s="18"/>
      <c r="M17" s="18"/>
      <c r="N17" s="18"/>
      <c r="O17" s="18"/>
      <c r="P17" s="19"/>
    </row>
    <row r="18" spans="1:16" s="7" customFormat="1" ht="11.25">
      <c r="A18" s="89">
        <v>1</v>
      </c>
      <c r="B18" s="95"/>
      <c r="C18" s="20" t="s">
        <v>97</v>
      </c>
      <c r="D18" s="85" t="s">
        <v>24</v>
      </c>
      <c r="E18" s="93">
        <v>45</v>
      </c>
      <c r="F18" s="21"/>
      <c r="G18" s="22"/>
      <c r="H18" s="23">
        <f aca="true" t="shared" si="1" ref="H18:H23">F18*G18</f>
        <v>0</v>
      </c>
      <c r="I18" s="22"/>
      <c r="J18" s="22"/>
      <c r="K18" s="24"/>
      <c r="L18" s="25">
        <f>ROUND(F18*E18,2)</f>
        <v>0</v>
      </c>
      <c r="M18" s="25">
        <f>ROUND(H18*E18,2)</f>
        <v>0</v>
      </c>
      <c r="N18" s="25">
        <f>ROUND(I18*E18,2)</f>
        <v>0</v>
      </c>
      <c r="O18" s="25">
        <f>ROUND(J18*E18,2)</f>
        <v>0</v>
      </c>
      <c r="P18" s="24">
        <f>M18+N18+O18</f>
        <v>0</v>
      </c>
    </row>
    <row r="19" spans="1:16" s="7" customFormat="1" ht="11.25">
      <c r="A19" s="89">
        <f aca="true" t="shared" si="2" ref="A19:A24">1+A18</f>
        <v>2</v>
      </c>
      <c r="B19" s="95"/>
      <c r="C19" s="20" t="s">
        <v>99</v>
      </c>
      <c r="D19" s="85" t="s">
        <v>25</v>
      </c>
      <c r="E19" s="93">
        <v>1</v>
      </c>
      <c r="F19" s="21"/>
      <c r="G19" s="22"/>
      <c r="H19" s="23">
        <f t="shared" si="1"/>
        <v>0</v>
      </c>
      <c r="I19" s="22"/>
      <c r="J19" s="22"/>
      <c r="K19" s="24">
        <f>H19+I19+J19</f>
        <v>0</v>
      </c>
      <c r="L19" s="25">
        <f>ROUND(F19*E19,2)</f>
        <v>0</v>
      </c>
      <c r="M19" s="25">
        <f aca="true" t="shared" si="3" ref="M19:M37">ROUND(H19*E19,2)</f>
        <v>0</v>
      </c>
      <c r="N19" s="25">
        <f aca="true" t="shared" si="4" ref="N19:N42">ROUND(I19*E19,2)</f>
        <v>0</v>
      </c>
      <c r="O19" s="25">
        <f aca="true" t="shared" si="5" ref="O19:O42">ROUND(J19*E19,2)</f>
        <v>0</v>
      </c>
      <c r="P19" s="24">
        <f aca="true" t="shared" si="6" ref="P19:P83">M19+N19+O19</f>
        <v>0</v>
      </c>
    </row>
    <row r="20" spans="1:16" s="7" customFormat="1" ht="11.25">
      <c r="A20" s="89">
        <f t="shared" si="2"/>
        <v>3</v>
      </c>
      <c r="B20" s="95"/>
      <c r="C20" s="20" t="s">
        <v>100</v>
      </c>
      <c r="D20" s="85" t="s">
        <v>25</v>
      </c>
      <c r="E20" s="93">
        <v>1</v>
      </c>
      <c r="F20" s="21"/>
      <c r="G20" s="22"/>
      <c r="H20" s="23">
        <f t="shared" si="1"/>
        <v>0</v>
      </c>
      <c r="I20" s="22"/>
      <c r="J20" s="22"/>
      <c r="K20" s="24">
        <f>H20+I20+J20</f>
        <v>0</v>
      </c>
      <c r="L20" s="25">
        <f>ROUND(F20*E20,2)</f>
        <v>0</v>
      </c>
      <c r="M20" s="25">
        <f t="shared" si="3"/>
        <v>0</v>
      </c>
      <c r="N20" s="25">
        <f t="shared" si="4"/>
        <v>0</v>
      </c>
      <c r="O20" s="25">
        <f t="shared" si="5"/>
        <v>0</v>
      </c>
      <c r="P20" s="24">
        <f t="shared" si="6"/>
        <v>0</v>
      </c>
    </row>
    <row r="21" spans="1:16" s="7" customFormat="1" ht="11.25">
      <c r="A21" s="89">
        <f t="shared" si="2"/>
        <v>4</v>
      </c>
      <c r="B21" s="95"/>
      <c r="C21" s="20" t="s">
        <v>26</v>
      </c>
      <c r="D21" s="85" t="s">
        <v>25</v>
      </c>
      <c r="E21" s="93">
        <v>1</v>
      </c>
      <c r="F21" s="21"/>
      <c r="G21" s="22"/>
      <c r="H21" s="23">
        <f t="shared" si="1"/>
        <v>0</v>
      </c>
      <c r="I21" s="22"/>
      <c r="J21" s="22"/>
      <c r="K21" s="24">
        <f>H21+I21+J21</f>
        <v>0</v>
      </c>
      <c r="L21" s="25">
        <f>ROUND(F21*E21,2)</f>
        <v>0</v>
      </c>
      <c r="M21" s="25">
        <f t="shared" si="3"/>
        <v>0</v>
      </c>
      <c r="N21" s="25">
        <f t="shared" si="4"/>
        <v>0</v>
      </c>
      <c r="O21" s="25">
        <f t="shared" si="5"/>
        <v>0</v>
      </c>
      <c r="P21" s="24">
        <f t="shared" si="6"/>
        <v>0</v>
      </c>
    </row>
    <row r="22" spans="1:16" s="7" customFormat="1" ht="22.5">
      <c r="A22" s="89">
        <f t="shared" si="2"/>
        <v>5</v>
      </c>
      <c r="B22" s="95"/>
      <c r="C22" s="20" t="s">
        <v>27</v>
      </c>
      <c r="D22" s="85" t="s">
        <v>28</v>
      </c>
      <c r="E22" s="93">
        <v>1</v>
      </c>
      <c r="F22" s="21"/>
      <c r="G22" s="22"/>
      <c r="H22" s="23">
        <f t="shared" si="1"/>
        <v>0</v>
      </c>
      <c r="I22" s="22"/>
      <c r="J22" s="22"/>
      <c r="K22" s="24">
        <f>H22+I22+J22</f>
        <v>0</v>
      </c>
      <c r="L22" s="25">
        <f>ROUND(F22*E22,2)</f>
        <v>0</v>
      </c>
      <c r="M22" s="25">
        <f t="shared" si="3"/>
        <v>0</v>
      </c>
      <c r="N22" s="25">
        <f t="shared" si="4"/>
        <v>0</v>
      </c>
      <c r="O22" s="25">
        <f t="shared" si="5"/>
        <v>0</v>
      </c>
      <c r="P22" s="24">
        <f t="shared" si="6"/>
        <v>0</v>
      </c>
    </row>
    <row r="23" spans="1:16" s="7" customFormat="1" ht="22.5">
      <c r="A23" s="89">
        <f t="shared" si="2"/>
        <v>6</v>
      </c>
      <c r="B23" s="95"/>
      <c r="C23" s="20" t="s">
        <v>29</v>
      </c>
      <c r="D23" s="85" t="s">
        <v>30</v>
      </c>
      <c r="E23" s="93">
        <v>1</v>
      </c>
      <c r="F23" s="21"/>
      <c r="G23" s="22"/>
      <c r="H23" s="23">
        <f t="shared" si="1"/>
        <v>0</v>
      </c>
      <c r="I23" s="22"/>
      <c r="J23" s="22"/>
      <c r="K23" s="24"/>
      <c r="L23" s="25"/>
      <c r="M23" s="25">
        <f t="shared" si="3"/>
        <v>0</v>
      </c>
      <c r="N23" s="25">
        <f t="shared" si="4"/>
        <v>0</v>
      </c>
      <c r="O23" s="25">
        <f t="shared" si="5"/>
        <v>0</v>
      </c>
      <c r="P23" s="24">
        <f t="shared" si="6"/>
        <v>0</v>
      </c>
    </row>
    <row r="24" spans="1:16" s="7" customFormat="1" ht="11.25">
      <c r="A24" s="89">
        <f t="shared" si="2"/>
        <v>7</v>
      </c>
      <c r="B24" s="95"/>
      <c r="C24" s="20" t="s">
        <v>31</v>
      </c>
      <c r="D24" s="85" t="s">
        <v>30</v>
      </c>
      <c r="E24" s="93">
        <v>1</v>
      </c>
      <c r="F24" s="21"/>
      <c r="G24" s="22"/>
      <c r="H24" s="23"/>
      <c r="I24" s="22"/>
      <c r="J24" s="22"/>
      <c r="K24" s="24"/>
      <c r="L24" s="25"/>
      <c r="M24" s="25">
        <f t="shared" si="3"/>
        <v>0</v>
      </c>
      <c r="N24" s="25">
        <f t="shared" si="4"/>
        <v>0</v>
      </c>
      <c r="O24" s="25">
        <f t="shared" si="5"/>
        <v>0</v>
      </c>
      <c r="P24" s="24">
        <f t="shared" si="6"/>
        <v>0</v>
      </c>
    </row>
    <row r="25" spans="1:16" s="7" customFormat="1" ht="12" customHeight="1">
      <c r="A25" s="90">
        <v>8</v>
      </c>
      <c r="B25" s="90"/>
      <c r="C25" s="6" t="s">
        <v>32</v>
      </c>
      <c r="D25" s="86" t="s">
        <v>33</v>
      </c>
      <c r="E25" s="93">
        <v>1</v>
      </c>
      <c r="F25" s="21"/>
      <c r="G25" s="22"/>
      <c r="H25" s="23"/>
      <c r="I25" s="22"/>
      <c r="J25" s="22"/>
      <c r="K25" s="24"/>
      <c r="L25" s="25"/>
      <c r="M25" s="25">
        <f t="shared" si="3"/>
        <v>0</v>
      </c>
      <c r="N25" s="25">
        <f t="shared" si="4"/>
        <v>0</v>
      </c>
      <c r="O25" s="25">
        <f t="shared" si="5"/>
        <v>0</v>
      </c>
      <c r="P25" s="24">
        <f t="shared" si="6"/>
        <v>0</v>
      </c>
    </row>
    <row r="26" spans="1:16" s="7" customFormat="1" ht="12" customHeight="1">
      <c r="A26" s="90">
        <v>9</v>
      </c>
      <c r="B26" s="90"/>
      <c r="C26" s="6" t="s">
        <v>79</v>
      </c>
      <c r="D26" s="86" t="s">
        <v>34</v>
      </c>
      <c r="E26" s="93">
        <v>159</v>
      </c>
      <c r="F26" s="21"/>
      <c r="G26" s="22"/>
      <c r="H26" s="23"/>
      <c r="I26" s="22"/>
      <c r="J26" s="22"/>
      <c r="K26" s="24"/>
      <c r="L26" s="25"/>
      <c r="M26" s="25">
        <f t="shared" si="3"/>
        <v>0</v>
      </c>
      <c r="N26" s="25">
        <f t="shared" si="4"/>
        <v>0</v>
      </c>
      <c r="O26" s="25">
        <f t="shared" si="5"/>
        <v>0</v>
      </c>
      <c r="P26" s="24">
        <f t="shared" si="6"/>
        <v>0</v>
      </c>
    </row>
    <row r="27" spans="1:16" s="7" customFormat="1" ht="12" customHeight="1">
      <c r="A27" s="90">
        <v>10</v>
      </c>
      <c r="B27" s="90"/>
      <c r="C27" s="6" t="s">
        <v>35</v>
      </c>
      <c r="D27" s="86" t="s">
        <v>25</v>
      </c>
      <c r="E27" s="93">
        <v>1</v>
      </c>
      <c r="F27" s="21"/>
      <c r="G27" s="22"/>
      <c r="H27" s="23"/>
      <c r="I27" s="22"/>
      <c r="J27" s="22"/>
      <c r="K27" s="24"/>
      <c r="L27" s="25"/>
      <c r="M27" s="25">
        <f t="shared" si="3"/>
        <v>0</v>
      </c>
      <c r="N27" s="25">
        <f t="shared" si="4"/>
        <v>0</v>
      </c>
      <c r="O27" s="25">
        <f t="shared" si="5"/>
        <v>0</v>
      </c>
      <c r="P27" s="24">
        <f t="shared" si="6"/>
        <v>0</v>
      </c>
    </row>
    <row r="28" spans="1:16" s="7" customFormat="1" ht="12" customHeight="1">
      <c r="A28" s="90"/>
      <c r="B28" s="90"/>
      <c r="C28" s="19" t="s">
        <v>36</v>
      </c>
      <c r="D28" s="86"/>
      <c r="E28" s="93"/>
      <c r="F28" s="21"/>
      <c r="G28" s="22"/>
      <c r="H28" s="23"/>
      <c r="I28" s="22"/>
      <c r="J28" s="22"/>
      <c r="K28" s="24"/>
      <c r="L28" s="25"/>
      <c r="M28" s="25">
        <f t="shared" si="3"/>
        <v>0</v>
      </c>
      <c r="N28" s="25">
        <f t="shared" si="4"/>
        <v>0</v>
      </c>
      <c r="O28" s="25">
        <f t="shared" si="5"/>
        <v>0</v>
      </c>
      <c r="P28" s="24">
        <f t="shared" si="6"/>
        <v>0</v>
      </c>
    </row>
    <row r="29" spans="1:16" s="7" customFormat="1" ht="12" customHeight="1">
      <c r="A29" s="90">
        <v>1</v>
      </c>
      <c r="B29" s="90"/>
      <c r="C29" s="6" t="s">
        <v>37</v>
      </c>
      <c r="D29" s="86" t="s">
        <v>38</v>
      </c>
      <c r="E29" s="93">
        <v>1</v>
      </c>
      <c r="F29" s="21"/>
      <c r="G29" s="22"/>
      <c r="H29" s="23"/>
      <c r="I29" s="22"/>
      <c r="J29" s="22"/>
      <c r="K29" s="24"/>
      <c r="L29" s="25"/>
      <c r="M29" s="25">
        <f t="shared" si="3"/>
        <v>0</v>
      </c>
      <c r="N29" s="25">
        <f t="shared" si="4"/>
        <v>0</v>
      </c>
      <c r="O29" s="25">
        <f t="shared" si="5"/>
        <v>0</v>
      </c>
      <c r="P29" s="24">
        <f t="shared" si="6"/>
        <v>0</v>
      </c>
    </row>
    <row r="30" spans="1:16" s="7" customFormat="1" ht="12" customHeight="1">
      <c r="A30" s="90">
        <v>2</v>
      </c>
      <c r="B30" s="90"/>
      <c r="C30" s="6" t="s">
        <v>39</v>
      </c>
      <c r="D30" s="86" t="s">
        <v>34</v>
      </c>
      <c r="E30" s="93">
        <f>(3.1+27.28+6.5+2)*0.7</f>
        <v>27.22</v>
      </c>
      <c r="F30" s="21"/>
      <c r="G30" s="22"/>
      <c r="H30" s="23"/>
      <c r="I30" s="22"/>
      <c r="J30" s="22"/>
      <c r="K30" s="24"/>
      <c r="L30" s="25"/>
      <c r="M30" s="25">
        <f t="shared" si="3"/>
        <v>0</v>
      </c>
      <c r="N30" s="25">
        <f t="shared" si="4"/>
        <v>0</v>
      </c>
      <c r="O30" s="25">
        <f t="shared" si="5"/>
        <v>0</v>
      </c>
      <c r="P30" s="24">
        <f t="shared" si="6"/>
        <v>0</v>
      </c>
    </row>
    <row r="31" spans="1:16" s="7" customFormat="1" ht="12" customHeight="1">
      <c r="A31" s="90">
        <v>3</v>
      </c>
      <c r="B31" s="90"/>
      <c r="C31" s="6" t="s">
        <v>80</v>
      </c>
      <c r="D31" s="86" t="s">
        <v>33</v>
      </c>
      <c r="E31" s="93">
        <v>1</v>
      </c>
      <c r="F31" s="21"/>
      <c r="G31" s="22"/>
      <c r="H31" s="23"/>
      <c r="I31" s="22"/>
      <c r="J31" s="22"/>
      <c r="K31" s="24"/>
      <c r="L31" s="25"/>
      <c r="M31" s="25">
        <f t="shared" si="3"/>
        <v>0</v>
      </c>
      <c r="N31" s="25">
        <f t="shared" si="4"/>
        <v>0</v>
      </c>
      <c r="O31" s="25">
        <f t="shared" si="5"/>
        <v>0</v>
      </c>
      <c r="P31" s="24">
        <f t="shared" si="6"/>
        <v>0</v>
      </c>
    </row>
    <row r="32" spans="1:16" s="7" customFormat="1" ht="12" customHeight="1">
      <c r="A32" s="90">
        <v>4</v>
      </c>
      <c r="B32" s="90"/>
      <c r="C32" s="6" t="s">
        <v>40</v>
      </c>
      <c r="D32" s="86" t="s">
        <v>34</v>
      </c>
      <c r="E32" s="93">
        <f>E57+E58</f>
        <v>159</v>
      </c>
      <c r="F32" s="21"/>
      <c r="G32" s="22"/>
      <c r="H32" s="23"/>
      <c r="I32" s="22"/>
      <c r="J32" s="22"/>
      <c r="K32" s="24"/>
      <c r="L32" s="25"/>
      <c r="M32" s="25">
        <f t="shared" si="3"/>
        <v>0</v>
      </c>
      <c r="N32" s="25">
        <f t="shared" si="4"/>
        <v>0</v>
      </c>
      <c r="O32" s="25">
        <f t="shared" si="5"/>
        <v>0</v>
      </c>
      <c r="P32" s="24">
        <f t="shared" si="6"/>
        <v>0</v>
      </c>
    </row>
    <row r="33" spans="1:16" s="7" customFormat="1" ht="12" customHeight="1">
      <c r="A33" s="90">
        <v>5</v>
      </c>
      <c r="B33" s="90"/>
      <c r="C33" s="6" t="s">
        <v>78</v>
      </c>
      <c r="D33" s="86" t="s">
        <v>41</v>
      </c>
      <c r="E33" s="93">
        <v>20</v>
      </c>
      <c r="F33" s="21"/>
      <c r="G33" s="22"/>
      <c r="H33" s="23"/>
      <c r="I33" s="22"/>
      <c r="J33" s="22"/>
      <c r="K33" s="24"/>
      <c r="L33" s="25"/>
      <c r="M33" s="25">
        <f t="shared" si="3"/>
        <v>0</v>
      </c>
      <c r="N33" s="25">
        <f t="shared" si="4"/>
        <v>0</v>
      </c>
      <c r="O33" s="25">
        <f t="shared" si="5"/>
        <v>0</v>
      </c>
      <c r="P33" s="24">
        <f t="shared" si="6"/>
        <v>0</v>
      </c>
    </row>
    <row r="34" spans="1:16" s="7" customFormat="1" ht="12" customHeight="1">
      <c r="A34" s="90"/>
      <c r="B34" s="90"/>
      <c r="C34" s="6"/>
      <c r="D34" s="86"/>
      <c r="E34" s="93"/>
      <c r="F34" s="21"/>
      <c r="G34" s="22"/>
      <c r="H34" s="23"/>
      <c r="I34" s="22"/>
      <c r="J34" s="22"/>
      <c r="K34" s="24"/>
      <c r="L34" s="25"/>
      <c r="M34" s="25"/>
      <c r="N34" s="25"/>
      <c r="O34" s="25"/>
      <c r="P34" s="24"/>
    </row>
    <row r="35" spans="1:16" s="7" customFormat="1" ht="11.25">
      <c r="A35" s="90"/>
      <c r="B35" s="90"/>
      <c r="C35" s="6"/>
      <c r="D35" s="86"/>
      <c r="E35" s="93"/>
      <c r="F35" s="21"/>
      <c r="G35" s="22"/>
      <c r="H35" s="23"/>
      <c r="I35" s="22"/>
      <c r="J35" s="22"/>
      <c r="K35" s="24"/>
      <c r="L35" s="25"/>
      <c r="M35" s="25"/>
      <c r="N35" s="25"/>
      <c r="O35" s="25"/>
      <c r="P35" s="24"/>
    </row>
    <row r="36" spans="1:19" s="7" customFormat="1" ht="11.25">
      <c r="A36" s="90"/>
      <c r="B36" s="90"/>
      <c r="C36" s="19" t="s">
        <v>42</v>
      </c>
      <c r="D36" s="86"/>
      <c r="E36" s="93"/>
      <c r="F36" s="21"/>
      <c r="G36" s="22"/>
      <c r="H36" s="23"/>
      <c r="I36" s="22"/>
      <c r="J36" s="22"/>
      <c r="K36" s="24"/>
      <c r="L36" s="25"/>
      <c r="M36" s="25">
        <f t="shared" si="3"/>
        <v>0</v>
      </c>
      <c r="N36" s="25">
        <f t="shared" si="4"/>
        <v>0</v>
      </c>
      <c r="O36" s="25">
        <f t="shared" si="5"/>
        <v>0</v>
      </c>
      <c r="P36" s="24">
        <f t="shared" si="6"/>
        <v>0</v>
      </c>
      <c r="R36" s="26"/>
      <c r="S36" s="26"/>
    </row>
    <row r="37" spans="1:19" s="7" customFormat="1" ht="22.5">
      <c r="A37" s="89">
        <v>1</v>
      </c>
      <c r="B37" s="95"/>
      <c r="C37" s="20" t="s">
        <v>81</v>
      </c>
      <c r="D37" s="85" t="s">
        <v>41</v>
      </c>
      <c r="E37" s="93">
        <v>34.8</v>
      </c>
      <c r="F37" s="21"/>
      <c r="G37" s="22"/>
      <c r="H37" s="23"/>
      <c r="I37" s="22"/>
      <c r="J37" s="22"/>
      <c r="K37" s="24"/>
      <c r="L37" s="25"/>
      <c r="M37" s="25">
        <f t="shared" si="3"/>
        <v>0</v>
      </c>
      <c r="N37" s="25">
        <f t="shared" si="4"/>
        <v>0</v>
      </c>
      <c r="O37" s="25">
        <f t="shared" si="5"/>
        <v>0</v>
      </c>
      <c r="P37" s="24">
        <f t="shared" si="6"/>
        <v>0</v>
      </c>
      <c r="R37" s="26"/>
      <c r="S37" s="26"/>
    </row>
    <row r="38" spans="1:19" s="7" customFormat="1" ht="22.5">
      <c r="A38" s="89">
        <v>2</v>
      </c>
      <c r="B38" s="95"/>
      <c r="C38" s="20" t="s">
        <v>96</v>
      </c>
      <c r="D38" s="85" t="s">
        <v>41</v>
      </c>
      <c r="E38" s="93">
        <v>30</v>
      </c>
      <c r="F38" s="21"/>
      <c r="G38" s="22"/>
      <c r="H38" s="23"/>
      <c r="I38" s="22"/>
      <c r="J38" s="22"/>
      <c r="K38" s="24"/>
      <c r="L38" s="25"/>
      <c r="M38" s="25"/>
      <c r="N38" s="25">
        <f t="shared" si="4"/>
        <v>0</v>
      </c>
      <c r="O38" s="25">
        <f t="shared" si="5"/>
        <v>0</v>
      </c>
      <c r="P38" s="24">
        <f t="shared" si="6"/>
        <v>0</v>
      </c>
      <c r="Q38" s="26"/>
      <c r="R38" s="26"/>
      <c r="S38" s="26"/>
    </row>
    <row r="39" spans="1:17" s="7" customFormat="1" ht="11.25">
      <c r="A39" s="89">
        <v>3</v>
      </c>
      <c r="B39" s="95"/>
      <c r="C39" s="20" t="s">
        <v>98</v>
      </c>
      <c r="D39" s="85" t="s">
        <v>41</v>
      </c>
      <c r="E39" s="93">
        <v>4.8</v>
      </c>
      <c r="F39" s="21"/>
      <c r="G39" s="22"/>
      <c r="H39" s="23"/>
      <c r="I39" s="22"/>
      <c r="J39" s="22"/>
      <c r="K39" s="24"/>
      <c r="L39" s="25"/>
      <c r="M39" s="25"/>
      <c r="N39" s="25">
        <f t="shared" si="4"/>
        <v>0</v>
      </c>
      <c r="O39" s="25">
        <f t="shared" si="5"/>
        <v>0</v>
      </c>
      <c r="P39" s="24">
        <f t="shared" si="6"/>
        <v>0</v>
      </c>
      <c r="Q39" s="26"/>
    </row>
    <row r="40" spans="1:17" s="7" customFormat="1" ht="22.5">
      <c r="A40" s="89"/>
      <c r="B40" s="95"/>
      <c r="C40" s="27" t="s">
        <v>43</v>
      </c>
      <c r="D40" s="85"/>
      <c r="E40" s="93"/>
      <c r="F40" s="21"/>
      <c r="G40" s="22"/>
      <c r="H40" s="23"/>
      <c r="I40" s="22"/>
      <c r="J40" s="22"/>
      <c r="K40" s="24"/>
      <c r="L40" s="25"/>
      <c r="M40" s="25"/>
      <c r="N40" s="25">
        <f t="shared" si="4"/>
        <v>0</v>
      </c>
      <c r="O40" s="25">
        <f t="shared" si="5"/>
        <v>0</v>
      </c>
      <c r="P40" s="24">
        <f t="shared" si="6"/>
        <v>0</v>
      </c>
      <c r="Q40" s="26"/>
    </row>
    <row r="41" spans="1:16" s="7" customFormat="1" ht="22.5">
      <c r="A41" s="89">
        <v>1</v>
      </c>
      <c r="B41" s="96"/>
      <c r="C41" s="28" t="s">
        <v>95</v>
      </c>
      <c r="D41" s="85" t="s">
        <v>34</v>
      </c>
      <c r="E41" s="93">
        <v>39.5</v>
      </c>
      <c r="F41" s="21"/>
      <c r="G41" s="22"/>
      <c r="H41" s="23"/>
      <c r="I41" s="22"/>
      <c r="J41" s="22"/>
      <c r="K41" s="24"/>
      <c r="L41" s="25"/>
      <c r="M41" s="25"/>
      <c r="N41" s="25">
        <f t="shared" si="4"/>
        <v>0</v>
      </c>
      <c r="O41" s="25">
        <f t="shared" si="5"/>
        <v>0</v>
      </c>
      <c r="P41" s="24">
        <f t="shared" si="6"/>
        <v>0</v>
      </c>
    </row>
    <row r="42" spans="1:16" s="7" customFormat="1" ht="22.5">
      <c r="A42" s="89">
        <v>2</v>
      </c>
      <c r="B42" s="97"/>
      <c r="C42" s="28" t="s">
        <v>103</v>
      </c>
      <c r="D42" s="85" t="s">
        <v>34</v>
      </c>
      <c r="E42" s="93">
        <v>39.5</v>
      </c>
      <c r="F42" s="21"/>
      <c r="G42" s="22"/>
      <c r="H42" s="23"/>
      <c r="I42" s="22"/>
      <c r="J42" s="22"/>
      <c r="K42" s="24"/>
      <c r="L42" s="25"/>
      <c r="M42" s="25"/>
      <c r="N42" s="25">
        <f t="shared" si="4"/>
        <v>0</v>
      </c>
      <c r="O42" s="25">
        <f t="shared" si="5"/>
        <v>0</v>
      </c>
      <c r="P42" s="24">
        <f t="shared" si="6"/>
        <v>0</v>
      </c>
    </row>
    <row r="43" spans="1:16" s="7" customFormat="1" ht="11.25">
      <c r="A43" s="89">
        <v>3</v>
      </c>
      <c r="B43" s="97"/>
      <c r="C43" s="28" t="s">
        <v>45</v>
      </c>
      <c r="D43" s="85" t="s">
        <v>34</v>
      </c>
      <c r="E43" s="93">
        <v>63</v>
      </c>
      <c r="F43" s="21"/>
      <c r="G43" s="22"/>
      <c r="H43" s="23"/>
      <c r="I43" s="22"/>
      <c r="J43" s="22"/>
      <c r="K43" s="24"/>
      <c r="L43" s="25"/>
      <c r="M43" s="25"/>
      <c r="N43" s="25"/>
      <c r="O43" s="25"/>
      <c r="P43" s="24">
        <f t="shared" si="6"/>
        <v>0</v>
      </c>
    </row>
    <row r="44" spans="1:16" s="7" customFormat="1" ht="11.25">
      <c r="A44" s="89">
        <v>4</v>
      </c>
      <c r="B44" s="97"/>
      <c r="C44" s="28" t="s">
        <v>82</v>
      </c>
      <c r="D44" s="85" t="s">
        <v>41</v>
      </c>
      <c r="E44" s="93">
        <v>2.8</v>
      </c>
      <c r="F44" s="21"/>
      <c r="G44" s="22"/>
      <c r="H44" s="23"/>
      <c r="I44" s="22"/>
      <c r="J44" s="22"/>
      <c r="K44" s="24"/>
      <c r="L44" s="25"/>
      <c r="M44" s="25"/>
      <c r="N44" s="25">
        <f>ROUND(I44*E43,2)</f>
        <v>0</v>
      </c>
      <c r="O44" s="25">
        <f>ROUND(J44*E43,2)</f>
        <v>0</v>
      </c>
      <c r="P44" s="24">
        <f t="shared" si="6"/>
        <v>0</v>
      </c>
    </row>
    <row r="45" spans="1:16" s="7" customFormat="1" ht="11.25">
      <c r="A45" s="89">
        <v>5</v>
      </c>
      <c r="B45" s="96"/>
      <c r="C45" s="28" t="s">
        <v>94</v>
      </c>
      <c r="D45" s="85" t="s">
        <v>41</v>
      </c>
      <c r="E45" s="93">
        <v>2</v>
      </c>
      <c r="F45" s="21"/>
      <c r="G45" s="22"/>
      <c r="H45" s="23"/>
      <c r="I45" s="22"/>
      <c r="J45" s="22"/>
      <c r="K45" s="24"/>
      <c r="L45" s="25"/>
      <c r="M45" s="25">
        <f>ROUND(H45*E44,2)</f>
        <v>0</v>
      </c>
      <c r="N45" s="25">
        <f>ROUND(I45*E44,2)</f>
        <v>0</v>
      </c>
      <c r="O45" s="25">
        <f>ROUND(J45*E44,2)</f>
        <v>0</v>
      </c>
      <c r="P45" s="24">
        <f t="shared" si="6"/>
        <v>0</v>
      </c>
    </row>
    <row r="46" spans="1:16" s="7" customFormat="1" ht="11.25">
      <c r="A46" s="89">
        <v>6</v>
      </c>
      <c r="B46" s="97"/>
      <c r="C46" s="28" t="s">
        <v>46</v>
      </c>
      <c r="D46" s="85" t="s">
        <v>47</v>
      </c>
      <c r="E46" s="93">
        <v>39.5</v>
      </c>
      <c r="F46" s="21"/>
      <c r="G46" s="22"/>
      <c r="H46" s="23"/>
      <c r="I46" s="22"/>
      <c r="J46" s="22"/>
      <c r="K46" s="24"/>
      <c r="L46" s="25"/>
      <c r="M46" s="25">
        <f>ROUND(H46*E45,2)</f>
        <v>0</v>
      </c>
      <c r="N46" s="25">
        <f>ROUND(I46*E45,2)</f>
        <v>0</v>
      </c>
      <c r="O46" s="25">
        <f>ROUND(J46*E45,2)</f>
        <v>0</v>
      </c>
      <c r="P46" s="24">
        <f t="shared" si="6"/>
        <v>0</v>
      </c>
    </row>
    <row r="47" spans="1:16" s="7" customFormat="1" ht="11.25">
      <c r="A47" s="89">
        <v>7</v>
      </c>
      <c r="B47" s="97"/>
      <c r="C47" s="28" t="s">
        <v>48</v>
      </c>
      <c r="D47" s="85" t="s">
        <v>34</v>
      </c>
      <c r="E47" s="93">
        <v>20.5</v>
      </c>
      <c r="F47" s="21"/>
      <c r="G47" s="22"/>
      <c r="H47" s="23"/>
      <c r="I47" s="22"/>
      <c r="J47" s="22"/>
      <c r="K47" s="24"/>
      <c r="L47" s="25"/>
      <c r="M47" s="25">
        <f>ROUND(H47*E46,2)</f>
        <v>0</v>
      </c>
      <c r="N47" s="25">
        <f>ROUND(I47*E46,2)</f>
        <v>0</v>
      </c>
      <c r="O47" s="25">
        <f>ROUND(J47*E46,2)</f>
        <v>0</v>
      </c>
      <c r="P47" s="24">
        <f t="shared" si="6"/>
        <v>0</v>
      </c>
    </row>
    <row r="48" spans="1:16" s="7" customFormat="1" ht="11.25">
      <c r="A48" s="89">
        <v>8</v>
      </c>
      <c r="B48" s="97"/>
      <c r="C48" s="28" t="s">
        <v>49</v>
      </c>
      <c r="D48" s="85" t="s">
        <v>41</v>
      </c>
      <c r="E48" s="93">
        <v>1.2</v>
      </c>
      <c r="F48" s="21"/>
      <c r="G48" s="22"/>
      <c r="H48" s="23"/>
      <c r="I48" s="22"/>
      <c r="J48" s="22"/>
      <c r="K48" s="24"/>
      <c r="L48" s="25"/>
      <c r="M48" s="25"/>
      <c r="N48" s="25"/>
      <c r="O48" s="25"/>
      <c r="P48" s="24"/>
    </row>
    <row r="49" spans="1:16" s="7" customFormat="1" ht="11.25">
      <c r="A49" s="89">
        <v>9</v>
      </c>
      <c r="B49" s="97"/>
      <c r="C49" s="28" t="s">
        <v>50</v>
      </c>
      <c r="D49" s="85" t="s">
        <v>34</v>
      </c>
      <c r="E49" s="93">
        <v>18</v>
      </c>
      <c r="F49" s="21"/>
      <c r="G49" s="22"/>
      <c r="H49" s="23"/>
      <c r="I49" s="22"/>
      <c r="J49" s="22"/>
      <c r="K49" s="24"/>
      <c r="L49" s="25"/>
      <c r="M49" s="25"/>
      <c r="N49" s="25"/>
      <c r="O49" s="25"/>
      <c r="P49" s="24"/>
    </row>
    <row r="50" spans="1:16" s="7" customFormat="1" ht="22.5">
      <c r="A50" s="89">
        <v>10</v>
      </c>
      <c r="B50" s="97"/>
      <c r="C50" s="28" t="s">
        <v>51</v>
      </c>
      <c r="D50" s="85" t="s">
        <v>47</v>
      </c>
      <c r="E50" s="94">
        <v>33.8</v>
      </c>
      <c r="F50" s="21"/>
      <c r="G50" s="22"/>
      <c r="H50" s="23"/>
      <c r="I50" s="22"/>
      <c r="J50" s="22"/>
      <c r="K50" s="24"/>
      <c r="L50" s="25"/>
      <c r="M50" s="25">
        <f aca="true" t="shared" si="7" ref="M50:M56">ROUND(H50*E47,2)</f>
        <v>0</v>
      </c>
      <c r="N50" s="25">
        <f aca="true" t="shared" si="8" ref="N50:N56">ROUND(I50*E47,2)</f>
        <v>0</v>
      </c>
      <c r="O50" s="25">
        <f aca="true" t="shared" si="9" ref="O50:O56">ROUND(J50*E47,2)</f>
        <v>0</v>
      </c>
      <c r="P50" s="24">
        <f t="shared" si="6"/>
        <v>0</v>
      </c>
    </row>
    <row r="51" spans="1:16" s="7" customFormat="1" ht="11.25">
      <c r="A51" s="89"/>
      <c r="B51" s="97"/>
      <c r="C51" s="30" t="s">
        <v>52</v>
      </c>
      <c r="D51" s="85"/>
      <c r="E51" s="93"/>
      <c r="F51" s="21"/>
      <c r="G51" s="22"/>
      <c r="H51" s="23"/>
      <c r="I51" s="22"/>
      <c r="J51" s="22"/>
      <c r="K51" s="24"/>
      <c r="L51" s="25"/>
      <c r="M51" s="25">
        <f t="shared" si="7"/>
        <v>0</v>
      </c>
      <c r="N51" s="25">
        <f t="shared" si="8"/>
        <v>0</v>
      </c>
      <c r="O51" s="25">
        <f t="shared" si="9"/>
        <v>0</v>
      </c>
      <c r="P51" s="24">
        <f t="shared" si="6"/>
        <v>0</v>
      </c>
    </row>
    <row r="52" spans="1:16" s="7" customFormat="1" ht="22.5">
      <c r="A52" s="89">
        <v>1</v>
      </c>
      <c r="B52" s="89"/>
      <c r="C52" s="28" t="s">
        <v>53</v>
      </c>
      <c r="D52" s="85" t="s">
        <v>47</v>
      </c>
      <c r="E52" s="93">
        <v>6.5</v>
      </c>
      <c r="F52" s="21"/>
      <c r="G52" s="22"/>
      <c r="H52" s="23"/>
      <c r="I52" s="22"/>
      <c r="J52" s="22"/>
      <c r="K52" s="24"/>
      <c r="L52" s="25"/>
      <c r="M52" s="25">
        <f t="shared" si="7"/>
        <v>0</v>
      </c>
      <c r="N52" s="25">
        <f t="shared" si="8"/>
        <v>0</v>
      </c>
      <c r="O52" s="25">
        <f t="shared" si="9"/>
        <v>0</v>
      </c>
      <c r="P52" s="24">
        <f t="shared" si="6"/>
        <v>0</v>
      </c>
    </row>
    <row r="53" spans="1:16" s="7" customFormat="1" ht="11.25">
      <c r="A53" s="89">
        <v>2</v>
      </c>
      <c r="B53" s="89"/>
      <c r="C53" s="28" t="s">
        <v>54</v>
      </c>
      <c r="D53" s="85" t="s">
        <v>34</v>
      </c>
      <c r="E53" s="93">
        <v>159</v>
      </c>
      <c r="F53" s="21"/>
      <c r="G53" s="22"/>
      <c r="H53" s="23"/>
      <c r="I53" s="22"/>
      <c r="J53" s="22"/>
      <c r="K53" s="24"/>
      <c r="L53" s="25"/>
      <c r="M53" s="25">
        <f t="shared" si="7"/>
        <v>0</v>
      </c>
      <c r="N53" s="25">
        <f t="shared" si="8"/>
        <v>0</v>
      </c>
      <c r="O53" s="25">
        <f t="shared" si="9"/>
        <v>0</v>
      </c>
      <c r="P53" s="24">
        <f t="shared" si="6"/>
        <v>0</v>
      </c>
    </row>
    <row r="54" spans="1:16" s="7" customFormat="1" ht="11.25">
      <c r="A54" s="89">
        <v>3</v>
      </c>
      <c r="B54" s="97"/>
      <c r="C54" s="28" t="s">
        <v>83</v>
      </c>
      <c r="D54" s="85" t="s">
        <v>34</v>
      </c>
      <c r="E54" s="93">
        <v>110</v>
      </c>
      <c r="F54" s="21"/>
      <c r="G54" s="22"/>
      <c r="H54" s="23"/>
      <c r="I54" s="22"/>
      <c r="J54" s="22"/>
      <c r="K54" s="24"/>
      <c r="L54" s="25"/>
      <c r="M54" s="25">
        <f t="shared" si="7"/>
        <v>0</v>
      </c>
      <c r="N54" s="25">
        <f t="shared" si="8"/>
        <v>0</v>
      </c>
      <c r="O54" s="25">
        <f t="shared" si="9"/>
        <v>0</v>
      </c>
      <c r="P54" s="24">
        <f t="shared" si="6"/>
        <v>0</v>
      </c>
    </row>
    <row r="55" spans="1:16" s="7" customFormat="1" ht="11.25">
      <c r="A55" s="89"/>
      <c r="B55" s="97"/>
      <c r="C55" s="29"/>
      <c r="D55" s="85"/>
      <c r="E55" s="93"/>
      <c r="F55" s="21"/>
      <c r="G55" s="22"/>
      <c r="H55" s="23"/>
      <c r="I55" s="22"/>
      <c r="J55" s="22"/>
      <c r="K55" s="24"/>
      <c r="L55" s="25"/>
      <c r="M55" s="25">
        <f t="shared" si="7"/>
        <v>0</v>
      </c>
      <c r="N55" s="25">
        <f t="shared" si="8"/>
        <v>0</v>
      </c>
      <c r="O55" s="25">
        <f t="shared" si="9"/>
        <v>0</v>
      </c>
      <c r="P55" s="24">
        <f t="shared" si="6"/>
        <v>0</v>
      </c>
    </row>
    <row r="56" spans="1:16" s="7" customFormat="1" ht="11.25">
      <c r="A56" s="89">
        <v>3</v>
      </c>
      <c r="B56" s="97"/>
      <c r="C56" s="28" t="s">
        <v>84</v>
      </c>
      <c r="D56" s="85" t="s">
        <v>34</v>
      </c>
      <c r="E56" s="93">
        <v>49</v>
      </c>
      <c r="F56" s="21"/>
      <c r="G56" s="22"/>
      <c r="H56" s="23"/>
      <c r="I56" s="22"/>
      <c r="J56" s="22"/>
      <c r="K56" s="24"/>
      <c r="L56" s="25">
        <f>ROUND(F56*E53,2)</f>
        <v>0</v>
      </c>
      <c r="M56" s="25">
        <f t="shared" si="7"/>
        <v>0</v>
      </c>
      <c r="N56" s="25">
        <f t="shared" si="8"/>
        <v>0</v>
      </c>
      <c r="O56" s="25">
        <f t="shared" si="9"/>
        <v>0</v>
      </c>
      <c r="P56" s="24">
        <f t="shared" si="6"/>
        <v>0</v>
      </c>
    </row>
    <row r="57" spans="1:16" s="7" customFormat="1" ht="11.25">
      <c r="A57" s="89">
        <v>4</v>
      </c>
      <c r="B57" s="97"/>
      <c r="C57" s="28" t="s">
        <v>85</v>
      </c>
      <c r="D57" s="85" t="s">
        <v>34</v>
      </c>
      <c r="E57" s="93">
        <v>49</v>
      </c>
      <c r="F57" s="21"/>
      <c r="G57" s="22"/>
      <c r="H57" s="23"/>
      <c r="I57" s="22"/>
      <c r="J57" s="22"/>
      <c r="K57" s="24"/>
      <c r="L57" s="25"/>
      <c r="M57" s="25"/>
      <c r="N57" s="25"/>
      <c r="O57" s="25"/>
      <c r="P57" s="24"/>
    </row>
    <row r="58" spans="1:16" s="7" customFormat="1" ht="11.25">
      <c r="A58" s="89">
        <v>5</v>
      </c>
      <c r="B58" s="97"/>
      <c r="C58" s="28" t="s">
        <v>56</v>
      </c>
      <c r="D58" s="85" t="s">
        <v>34</v>
      </c>
      <c r="E58" s="93">
        <v>110</v>
      </c>
      <c r="F58" s="21"/>
      <c r="G58" s="22"/>
      <c r="H58" s="23"/>
      <c r="I58" s="22"/>
      <c r="J58" s="22"/>
      <c r="K58" s="24"/>
      <c r="L58" s="25">
        <f aca="true" t="shared" si="10" ref="L58:L67">ROUND(F58*E54,2)</f>
        <v>0</v>
      </c>
      <c r="M58" s="25">
        <f aca="true" t="shared" si="11" ref="M58:M67">ROUND(H58*E54,2)</f>
        <v>0</v>
      </c>
      <c r="N58" s="25">
        <f aca="true" t="shared" si="12" ref="N58:N67">ROUND(I58*E54,2)</f>
        <v>0</v>
      </c>
      <c r="O58" s="25">
        <f aca="true" t="shared" si="13" ref="O58:O67">ROUND(J58*E54,2)</f>
        <v>0</v>
      </c>
      <c r="P58" s="24">
        <f t="shared" si="6"/>
        <v>0</v>
      </c>
    </row>
    <row r="59" spans="1:16" s="7" customFormat="1" ht="11.25">
      <c r="A59" s="89">
        <v>6</v>
      </c>
      <c r="B59" s="89"/>
      <c r="C59" s="28" t="s">
        <v>86</v>
      </c>
      <c r="D59" s="85" t="s">
        <v>33</v>
      </c>
      <c r="E59" s="93">
        <v>1</v>
      </c>
      <c r="F59" s="21"/>
      <c r="G59" s="22"/>
      <c r="H59" s="23"/>
      <c r="I59" s="22"/>
      <c r="J59" s="22"/>
      <c r="K59" s="24"/>
      <c r="L59" s="25">
        <f t="shared" si="10"/>
        <v>0</v>
      </c>
      <c r="M59" s="25">
        <f t="shared" si="11"/>
        <v>0</v>
      </c>
      <c r="N59" s="25">
        <f t="shared" si="12"/>
        <v>0</v>
      </c>
      <c r="O59" s="25">
        <f t="shared" si="13"/>
        <v>0</v>
      </c>
      <c r="P59" s="24">
        <f t="shared" si="6"/>
        <v>0</v>
      </c>
    </row>
    <row r="60" spans="1:16" s="7" customFormat="1" ht="22.5">
      <c r="A60" s="89">
        <v>7</v>
      </c>
      <c r="B60" s="97"/>
      <c r="C60" s="28" t="s">
        <v>57</v>
      </c>
      <c r="D60" s="85" t="s">
        <v>33</v>
      </c>
      <c r="E60" s="93">
        <v>1</v>
      </c>
      <c r="F60" s="21"/>
      <c r="G60" s="22"/>
      <c r="H60" s="23"/>
      <c r="I60" s="22"/>
      <c r="J60" s="22"/>
      <c r="K60" s="24"/>
      <c r="L60" s="25">
        <f t="shared" si="10"/>
        <v>0</v>
      </c>
      <c r="M60" s="25">
        <f t="shared" si="11"/>
        <v>0</v>
      </c>
      <c r="N60" s="25">
        <f t="shared" si="12"/>
        <v>0</v>
      </c>
      <c r="O60" s="25">
        <f t="shared" si="13"/>
        <v>0</v>
      </c>
      <c r="P60" s="24">
        <f t="shared" si="6"/>
        <v>0</v>
      </c>
    </row>
    <row r="61" spans="1:16" s="7" customFormat="1" ht="11.25">
      <c r="A61" s="89">
        <v>8</v>
      </c>
      <c r="B61" s="97"/>
      <c r="C61" s="28" t="s">
        <v>87</v>
      </c>
      <c r="D61" s="85" t="s">
        <v>34</v>
      </c>
      <c r="E61" s="93">
        <v>10</v>
      </c>
      <c r="F61" s="21"/>
      <c r="G61" s="22"/>
      <c r="H61" s="23"/>
      <c r="I61" s="22"/>
      <c r="J61" s="22"/>
      <c r="K61" s="24"/>
      <c r="L61" s="25">
        <f t="shared" si="10"/>
        <v>0</v>
      </c>
      <c r="M61" s="25">
        <f t="shared" si="11"/>
        <v>0</v>
      </c>
      <c r="N61" s="25">
        <f t="shared" si="12"/>
        <v>0</v>
      </c>
      <c r="O61" s="25">
        <f t="shared" si="13"/>
        <v>0</v>
      </c>
      <c r="P61" s="24">
        <f t="shared" si="6"/>
        <v>0</v>
      </c>
    </row>
    <row r="62" spans="1:16" s="7" customFormat="1" ht="11.25">
      <c r="A62" s="89"/>
      <c r="B62" s="97"/>
      <c r="C62" s="29" t="s">
        <v>58</v>
      </c>
      <c r="D62" s="85" t="s">
        <v>55</v>
      </c>
      <c r="E62" s="93">
        <f>0.45*E61</f>
        <v>4.5</v>
      </c>
      <c r="F62" s="21"/>
      <c r="G62" s="22"/>
      <c r="H62" s="23"/>
      <c r="I62" s="22"/>
      <c r="J62" s="22"/>
      <c r="K62" s="24"/>
      <c r="L62" s="25">
        <f t="shared" si="10"/>
        <v>0</v>
      </c>
      <c r="M62" s="25">
        <f t="shared" si="11"/>
        <v>0</v>
      </c>
      <c r="N62" s="25">
        <f t="shared" si="12"/>
        <v>0</v>
      </c>
      <c r="O62" s="25">
        <f t="shared" si="13"/>
        <v>0</v>
      </c>
      <c r="P62" s="24">
        <f t="shared" si="6"/>
        <v>0</v>
      </c>
    </row>
    <row r="63" spans="1:16" s="7" customFormat="1" ht="11.25">
      <c r="A63" s="89">
        <v>9</v>
      </c>
      <c r="B63" s="97"/>
      <c r="C63" s="28" t="s">
        <v>88</v>
      </c>
      <c r="D63" s="85" t="s">
        <v>38</v>
      </c>
      <c r="E63" s="93">
        <v>1</v>
      </c>
      <c r="F63" s="21"/>
      <c r="G63" s="22"/>
      <c r="H63" s="23"/>
      <c r="I63" s="22"/>
      <c r="J63" s="22"/>
      <c r="K63" s="24"/>
      <c r="L63" s="25">
        <f t="shared" si="10"/>
        <v>0</v>
      </c>
      <c r="M63" s="25">
        <f t="shared" si="11"/>
        <v>0</v>
      </c>
      <c r="N63" s="25">
        <f t="shared" si="12"/>
        <v>0</v>
      </c>
      <c r="O63" s="25">
        <f t="shared" si="13"/>
        <v>0</v>
      </c>
      <c r="P63" s="24">
        <f t="shared" si="6"/>
        <v>0</v>
      </c>
    </row>
    <row r="64" spans="1:16" s="7" customFormat="1" ht="11.25">
      <c r="A64" s="89">
        <v>10</v>
      </c>
      <c r="B64" s="97"/>
      <c r="C64" s="28" t="s">
        <v>89</v>
      </c>
      <c r="D64" s="85" t="s">
        <v>38</v>
      </c>
      <c r="E64" s="93">
        <v>1</v>
      </c>
      <c r="F64" s="21"/>
      <c r="G64" s="22"/>
      <c r="H64" s="23"/>
      <c r="I64" s="22"/>
      <c r="J64" s="22"/>
      <c r="K64" s="24">
        <f aca="true" t="shared" si="14" ref="K64:K83">H64+I64+J64</f>
        <v>0</v>
      </c>
      <c r="L64" s="25">
        <f t="shared" si="10"/>
        <v>0</v>
      </c>
      <c r="M64" s="25">
        <f t="shared" si="11"/>
        <v>0</v>
      </c>
      <c r="N64" s="25">
        <f t="shared" si="12"/>
        <v>0</v>
      </c>
      <c r="O64" s="25">
        <f t="shared" si="13"/>
        <v>0</v>
      </c>
      <c r="P64" s="24">
        <f t="shared" si="6"/>
        <v>0</v>
      </c>
    </row>
    <row r="65" spans="1:16" s="7" customFormat="1" ht="11.25">
      <c r="A65" s="89"/>
      <c r="B65" s="97"/>
      <c r="C65" s="30" t="s">
        <v>59</v>
      </c>
      <c r="D65" s="85"/>
      <c r="E65" s="93"/>
      <c r="F65" s="21"/>
      <c r="G65" s="22"/>
      <c r="H65" s="23"/>
      <c r="I65" s="22"/>
      <c r="J65" s="22"/>
      <c r="K65" s="24">
        <f t="shared" si="14"/>
        <v>0</v>
      </c>
      <c r="L65" s="25">
        <f t="shared" si="10"/>
        <v>0</v>
      </c>
      <c r="M65" s="25">
        <f t="shared" si="11"/>
        <v>0</v>
      </c>
      <c r="N65" s="25">
        <f t="shared" si="12"/>
        <v>0</v>
      </c>
      <c r="O65" s="25">
        <f t="shared" si="13"/>
        <v>0</v>
      </c>
      <c r="P65" s="24">
        <f t="shared" si="6"/>
        <v>0</v>
      </c>
    </row>
    <row r="66" spans="1:16" s="7" customFormat="1" ht="11.25">
      <c r="A66" s="91">
        <v>1</v>
      </c>
      <c r="B66" s="98"/>
      <c r="C66" s="32" t="s">
        <v>60</v>
      </c>
      <c r="D66" s="87" t="s">
        <v>34</v>
      </c>
      <c r="E66" s="93">
        <v>1.8</v>
      </c>
      <c r="F66" s="21"/>
      <c r="G66" s="22"/>
      <c r="H66" s="23"/>
      <c r="I66" s="22"/>
      <c r="J66" s="22"/>
      <c r="K66" s="24">
        <f t="shared" si="14"/>
        <v>0</v>
      </c>
      <c r="L66" s="25">
        <f t="shared" si="10"/>
        <v>0</v>
      </c>
      <c r="M66" s="25">
        <f t="shared" si="11"/>
        <v>0</v>
      </c>
      <c r="N66" s="25">
        <f t="shared" si="12"/>
        <v>0</v>
      </c>
      <c r="O66" s="25">
        <f t="shared" si="13"/>
        <v>0</v>
      </c>
      <c r="P66" s="24">
        <f t="shared" si="6"/>
        <v>0</v>
      </c>
    </row>
    <row r="67" spans="1:16" s="7" customFormat="1" ht="11.25">
      <c r="A67" s="91">
        <v>2</v>
      </c>
      <c r="B67" s="98"/>
      <c r="C67" s="32" t="s">
        <v>61</v>
      </c>
      <c r="D67" s="87" t="s">
        <v>38</v>
      </c>
      <c r="E67" s="93">
        <v>10</v>
      </c>
      <c r="F67" s="21"/>
      <c r="G67" s="22"/>
      <c r="H67" s="23"/>
      <c r="I67" s="22"/>
      <c r="J67" s="22"/>
      <c r="K67" s="24">
        <f t="shared" si="14"/>
        <v>0</v>
      </c>
      <c r="L67" s="25">
        <f t="shared" si="10"/>
        <v>0</v>
      </c>
      <c r="M67" s="25">
        <f t="shared" si="11"/>
        <v>0</v>
      </c>
      <c r="N67" s="25">
        <f t="shared" si="12"/>
        <v>0</v>
      </c>
      <c r="O67" s="25">
        <f t="shared" si="13"/>
        <v>0</v>
      </c>
      <c r="P67" s="24">
        <f t="shared" si="6"/>
        <v>0</v>
      </c>
    </row>
    <row r="68" spans="1:16" s="7" customFormat="1" ht="11.25">
      <c r="A68" s="91"/>
      <c r="B68" s="98"/>
      <c r="C68" s="32"/>
      <c r="D68" s="87"/>
      <c r="E68" s="93"/>
      <c r="F68" s="21"/>
      <c r="G68" s="22"/>
      <c r="H68" s="23"/>
      <c r="I68" s="22"/>
      <c r="J68" s="22"/>
      <c r="K68" s="24"/>
      <c r="L68" s="25"/>
      <c r="M68" s="25"/>
      <c r="N68" s="25"/>
      <c r="O68" s="25"/>
      <c r="P68" s="24"/>
    </row>
    <row r="69" spans="1:16" s="7" customFormat="1" ht="11.25">
      <c r="A69" s="91"/>
      <c r="B69" s="98"/>
      <c r="C69" s="32"/>
      <c r="D69" s="87"/>
      <c r="E69" s="93"/>
      <c r="F69" s="21"/>
      <c r="G69" s="22"/>
      <c r="H69" s="23"/>
      <c r="I69" s="22"/>
      <c r="J69" s="22"/>
      <c r="K69" s="24"/>
      <c r="L69" s="25"/>
      <c r="M69" s="25"/>
      <c r="N69" s="25"/>
      <c r="O69" s="25"/>
      <c r="P69" s="24"/>
    </row>
    <row r="70" spans="1:16" s="7" customFormat="1" ht="11.25">
      <c r="A70" s="91"/>
      <c r="B70" s="98"/>
      <c r="C70" s="32"/>
      <c r="D70" s="87"/>
      <c r="E70" s="93"/>
      <c r="F70" s="21"/>
      <c r="G70" s="22"/>
      <c r="H70" s="23"/>
      <c r="I70" s="22"/>
      <c r="J70" s="22"/>
      <c r="K70" s="24"/>
      <c r="L70" s="25"/>
      <c r="M70" s="25"/>
      <c r="N70" s="25"/>
      <c r="O70" s="25"/>
      <c r="P70" s="24"/>
    </row>
    <row r="71" spans="1:16" s="7" customFormat="1" ht="11.25">
      <c r="A71" s="91"/>
      <c r="B71" s="98"/>
      <c r="C71" s="32"/>
      <c r="D71" s="87"/>
      <c r="E71" s="93"/>
      <c r="F71" s="21"/>
      <c r="G71" s="22"/>
      <c r="H71" s="23"/>
      <c r="I71" s="22"/>
      <c r="J71" s="22"/>
      <c r="K71" s="24"/>
      <c r="L71" s="25"/>
      <c r="M71" s="25"/>
      <c r="N71" s="25"/>
      <c r="O71" s="25"/>
      <c r="P71" s="24"/>
    </row>
    <row r="72" spans="1:16" s="7" customFormat="1" ht="11.25">
      <c r="A72" s="91"/>
      <c r="B72" s="98"/>
      <c r="C72" s="33" t="s">
        <v>62</v>
      </c>
      <c r="D72" s="87"/>
      <c r="E72" s="93"/>
      <c r="F72" s="21"/>
      <c r="G72" s="22"/>
      <c r="H72" s="23"/>
      <c r="I72" s="22"/>
      <c r="J72" s="22"/>
      <c r="K72" s="24">
        <f t="shared" si="14"/>
        <v>0</v>
      </c>
      <c r="L72" s="25">
        <f>ROUND(F72*E64,2)</f>
        <v>0</v>
      </c>
      <c r="M72" s="25">
        <f>ROUND(H72*E64,2)</f>
        <v>0</v>
      </c>
      <c r="N72" s="25">
        <f>ROUND(I72*E64,2)</f>
        <v>0</v>
      </c>
      <c r="O72" s="25">
        <f>ROUND(J72*E64,2)</f>
        <v>0</v>
      </c>
      <c r="P72" s="24">
        <f t="shared" si="6"/>
        <v>0</v>
      </c>
    </row>
    <row r="73" spans="1:16" s="7" customFormat="1" ht="11.25">
      <c r="A73" s="91"/>
      <c r="B73" s="99"/>
      <c r="C73" s="35" t="s">
        <v>63</v>
      </c>
      <c r="D73" s="87"/>
      <c r="E73" s="93"/>
      <c r="F73" s="21"/>
      <c r="G73" s="22"/>
      <c r="H73" s="23"/>
      <c r="I73" s="22"/>
      <c r="J73" s="22"/>
      <c r="K73" s="24">
        <f t="shared" si="14"/>
        <v>0</v>
      </c>
      <c r="L73" s="25">
        <f>ROUND(F73*E65,2)</f>
        <v>0</v>
      </c>
      <c r="M73" s="25">
        <f>ROUND(H73*E65,2)</f>
        <v>0</v>
      </c>
      <c r="N73" s="25">
        <f>ROUND(I73*E65,2)</f>
        <v>0</v>
      </c>
      <c r="O73" s="25">
        <f>ROUND(J73*E65,2)</f>
        <v>0</v>
      </c>
      <c r="P73" s="24">
        <f t="shared" si="6"/>
        <v>0</v>
      </c>
    </row>
    <row r="74" spans="1:16" s="7" customFormat="1" ht="11.25">
      <c r="A74" s="91">
        <v>1</v>
      </c>
      <c r="B74" s="99"/>
      <c r="C74" s="32" t="s">
        <v>90</v>
      </c>
      <c r="D74" s="87" t="s">
        <v>34</v>
      </c>
      <c r="E74" s="93">
        <v>2.6</v>
      </c>
      <c r="F74" s="21"/>
      <c r="G74" s="22"/>
      <c r="H74" s="23"/>
      <c r="I74" s="22"/>
      <c r="J74" s="22"/>
      <c r="K74" s="24">
        <f t="shared" si="14"/>
        <v>0</v>
      </c>
      <c r="L74" s="25">
        <f>ROUND(F74*E66,2)</f>
        <v>0</v>
      </c>
      <c r="M74" s="25">
        <f>ROUND(H74*E66,2)</f>
        <v>0</v>
      </c>
      <c r="N74" s="25">
        <f>ROUND(I74*E66,2)</f>
        <v>0</v>
      </c>
      <c r="O74" s="25">
        <f>ROUND(J74*E66,2)</f>
        <v>0</v>
      </c>
      <c r="P74" s="24">
        <f t="shared" si="6"/>
        <v>0</v>
      </c>
    </row>
    <row r="75" spans="1:16" s="7" customFormat="1" ht="11.25">
      <c r="A75" s="91">
        <v>2</v>
      </c>
      <c r="B75" s="98"/>
      <c r="C75" s="36" t="s">
        <v>82</v>
      </c>
      <c r="D75" s="87" t="s">
        <v>41</v>
      </c>
      <c r="E75" s="93">
        <v>0.35</v>
      </c>
      <c r="F75" s="21"/>
      <c r="G75" s="22"/>
      <c r="H75" s="23"/>
      <c r="I75" s="22"/>
      <c r="J75" s="22"/>
      <c r="K75" s="24">
        <f t="shared" si="14"/>
        <v>0</v>
      </c>
      <c r="L75" s="25">
        <f>ROUND(F75*E67,2)</f>
        <v>0</v>
      </c>
      <c r="M75" s="25">
        <f>ROUND(H75*E67,2)</f>
        <v>0</v>
      </c>
      <c r="N75" s="25">
        <f>ROUND(I75*E67,2)</f>
        <v>0</v>
      </c>
      <c r="O75" s="25">
        <f>ROUND(J75*E67,2)</f>
        <v>0</v>
      </c>
      <c r="P75" s="24">
        <f t="shared" si="6"/>
        <v>0</v>
      </c>
    </row>
    <row r="76" spans="1:16" s="7" customFormat="1" ht="11.25">
      <c r="A76" s="91">
        <v>3</v>
      </c>
      <c r="B76" s="100"/>
      <c r="C76" s="32" t="s">
        <v>64</v>
      </c>
      <c r="D76" s="87" t="s">
        <v>34</v>
      </c>
      <c r="E76" s="93">
        <v>1.7</v>
      </c>
      <c r="F76" s="21"/>
      <c r="G76" s="22"/>
      <c r="H76" s="23"/>
      <c r="I76" s="22"/>
      <c r="J76" s="22"/>
      <c r="K76" s="24">
        <f t="shared" si="14"/>
        <v>0</v>
      </c>
      <c r="L76" s="25">
        <f aca="true" t="shared" si="15" ref="L76:L91">ROUND(F76*E72,2)</f>
        <v>0</v>
      </c>
      <c r="M76" s="25">
        <f aca="true" t="shared" si="16" ref="M76:M91">ROUND(H76*E72,2)</f>
        <v>0</v>
      </c>
      <c r="N76" s="25">
        <f aca="true" t="shared" si="17" ref="N76:N100">ROUND(I76*E72,2)</f>
        <v>0</v>
      </c>
      <c r="O76" s="25">
        <f aca="true" t="shared" si="18" ref="O76:O100">ROUND(J76*E72,2)</f>
        <v>0</v>
      </c>
      <c r="P76" s="24">
        <f t="shared" si="6"/>
        <v>0</v>
      </c>
    </row>
    <row r="77" spans="1:16" s="7" customFormat="1" ht="11.25">
      <c r="A77" s="91">
        <v>4</v>
      </c>
      <c r="B77" s="99"/>
      <c r="C77" s="32" t="s">
        <v>46</v>
      </c>
      <c r="D77" s="87" t="s">
        <v>47</v>
      </c>
      <c r="E77" s="93">
        <v>3.8</v>
      </c>
      <c r="F77" s="21"/>
      <c r="G77" s="22"/>
      <c r="H77" s="23">
        <f>F77*G77</f>
        <v>0</v>
      </c>
      <c r="I77" s="22"/>
      <c r="J77" s="22"/>
      <c r="K77" s="24">
        <f t="shared" si="14"/>
        <v>0</v>
      </c>
      <c r="L77" s="25">
        <f t="shared" si="15"/>
        <v>0</v>
      </c>
      <c r="M77" s="25">
        <f t="shared" si="16"/>
        <v>0</v>
      </c>
      <c r="N77" s="25">
        <f t="shared" si="17"/>
        <v>0</v>
      </c>
      <c r="O77" s="25">
        <f t="shared" si="18"/>
        <v>0</v>
      </c>
      <c r="P77" s="24">
        <f t="shared" si="6"/>
        <v>0</v>
      </c>
    </row>
    <row r="78" spans="1:16" s="7" customFormat="1" ht="11.25">
      <c r="A78" s="89"/>
      <c r="B78" s="97"/>
      <c r="C78" s="29"/>
      <c r="D78" s="85"/>
      <c r="E78" s="93"/>
      <c r="F78" s="21"/>
      <c r="G78" s="22"/>
      <c r="H78" s="23">
        <f>F78*G78</f>
        <v>0</v>
      </c>
      <c r="I78" s="22"/>
      <c r="J78" s="22"/>
      <c r="K78" s="24">
        <f t="shared" si="14"/>
        <v>0</v>
      </c>
      <c r="L78" s="25">
        <f t="shared" si="15"/>
        <v>0</v>
      </c>
      <c r="M78" s="25">
        <f t="shared" si="16"/>
        <v>0</v>
      </c>
      <c r="N78" s="25">
        <f t="shared" si="17"/>
        <v>0</v>
      </c>
      <c r="O78" s="25">
        <f t="shared" si="18"/>
        <v>0</v>
      </c>
      <c r="P78" s="24">
        <f t="shared" si="6"/>
        <v>0</v>
      </c>
    </row>
    <row r="79" spans="1:16" s="7" customFormat="1" ht="11.25">
      <c r="A79" s="89"/>
      <c r="B79" s="97"/>
      <c r="C79" s="29"/>
      <c r="D79" s="85"/>
      <c r="E79" s="93"/>
      <c r="F79" s="21"/>
      <c r="G79" s="22"/>
      <c r="H79" s="23"/>
      <c r="I79" s="22"/>
      <c r="J79" s="22"/>
      <c r="K79" s="24">
        <f t="shared" si="14"/>
        <v>0</v>
      </c>
      <c r="L79" s="25">
        <f t="shared" si="15"/>
        <v>0</v>
      </c>
      <c r="M79" s="25">
        <f t="shared" si="16"/>
        <v>0</v>
      </c>
      <c r="N79" s="25">
        <f t="shared" si="17"/>
        <v>0</v>
      </c>
      <c r="O79" s="25">
        <f t="shared" si="18"/>
        <v>0</v>
      </c>
      <c r="P79" s="24">
        <f t="shared" si="6"/>
        <v>0</v>
      </c>
    </row>
    <row r="80" spans="1:16" s="7" customFormat="1" ht="11.25">
      <c r="A80" s="91">
        <v>5</v>
      </c>
      <c r="B80" s="99"/>
      <c r="C80" s="32" t="s">
        <v>91</v>
      </c>
      <c r="D80" s="87" t="s">
        <v>41</v>
      </c>
      <c r="E80" s="93">
        <v>0.35</v>
      </c>
      <c r="F80" s="21"/>
      <c r="G80" s="22"/>
      <c r="H80" s="23"/>
      <c r="I80" s="22"/>
      <c r="J80" s="22"/>
      <c r="K80" s="24">
        <f t="shared" si="14"/>
        <v>0</v>
      </c>
      <c r="L80" s="25">
        <f t="shared" si="15"/>
        <v>0</v>
      </c>
      <c r="M80" s="25">
        <f t="shared" si="16"/>
        <v>0</v>
      </c>
      <c r="N80" s="25">
        <f t="shared" si="17"/>
        <v>0</v>
      </c>
      <c r="O80" s="25">
        <f t="shared" si="18"/>
        <v>0</v>
      </c>
      <c r="P80" s="24">
        <f t="shared" si="6"/>
        <v>0</v>
      </c>
    </row>
    <row r="81" spans="1:16" s="7" customFormat="1" ht="11.25">
      <c r="A81" s="91">
        <v>6</v>
      </c>
      <c r="B81" s="99"/>
      <c r="C81" s="32" t="s">
        <v>65</v>
      </c>
      <c r="D81" s="87" t="s">
        <v>41</v>
      </c>
      <c r="E81" s="93">
        <v>0.5</v>
      </c>
      <c r="F81" s="21"/>
      <c r="G81" s="22"/>
      <c r="H81" s="23"/>
      <c r="I81" s="22"/>
      <c r="J81" s="22"/>
      <c r="K81" s="24">
        <f t="shared" si="14"/>
        <v>0</v>
      </c>
      <c r="L81" s="25">
        <f t="shared" si="15"/>
        <v>0</v>
      </c>
      <c r="M81" s="25">
        <f t="shared" si="16"/>
        <v>0</v>
      </c>
      <c r="N81" s="25">
        <f t="shared" si="17"/>
        <v>0</v>
      </c>
      <c r="O81" s="25">
        <f t="shared" si="18"/>
        <v>0</v>
      </c>
      <c r="P81" s="24">
        <f t="shared" si="6"/>
        <v>0</v>
      </c>
    </row>
    <row r="82" spans="1:16" s="7" customFormat="1" ht="11.25">
      <c r="A82" s="91">
        <v>7</v>
      </c>
      <c r="B82" s="99"/>
      <c r="C82" s="32" t="s">
        <v>49</v>
      </c>
      <c r="D82" s="87" t="s">
        <v>41</v>
      </c>
      <c r="E82" s="93">
        <v>0.15</v>
      </c>
      <c r="F82" s="21"/>
      <c r="G82" s="22"/>
      <c r="H82" s="23"/>
      <c r="I82" s="22"/>
      <c r="J82" s="22"/>
      <c r="K82" s="24">
        <f t="shared" si="14"/>
        <v>0</v>
      </c>
      <c r="L82" s="25">
        <f t="shared" si="15"/>
        <v>0</v>
      </c>
      <c r="M82" s="25">
        <f t="shared" si="16"/>
        <v>0</v>
      </c>
      <c r="N82" s="25">
        <f t="shared" si="17"/>
        <v>0</v>
      </c>
      <c r="O82" s="25">
        <f t="shared" si="18"/>
        <v>0</v>
      </c>
      <c r="P82" s="24">
        <f t="shared" si="6"/>
        <v>0</v>
      </c>
    </row>
    <row r="83" spans="1:16" s="7" customFormat="1" ht="11.25">
      <c r="A83" s="91">
        <v>8</v>
      </c>
      <c r="B83" s="98"/>
      <c r="C83" s="32" t="s">
        <v>50</v>
      </c>
      <c r="D83" s="87" t="s">
        <v>34</v>
      </c>
      <c r="E83" s="93">
        <v>1.7</v>
      </c>
      <c r="F83" s="21"/>
      <c r="G83" s="22"/>
      <c r="H83" s="23"/>
      <c r="I83" s="22"/>
      <c r="J83" s="22"/>
      <c r="K83" s="24">
        <f t="shared" si="14"/>
        <v>0</v>
      </c>
      <c r="L83" s="25">
        <f t="shared" si="15"/>
        <v>0</v>
      </c>
      <c r="M83" s="25">
        <f t="shared" si="16"/>
        <v>0</v>
      </c>
      <c r="N83" s="25">
        <f t="shared" si="17"/>
        <v>0</v>
      </c>
      <c r="O83" s="25">
        <f t="shared" si="18"/>
        <v>0</v>
      </c>
      <c r="P83" s="24">
        <f t="shared" si="6"/>
        <v>0</v>
      </c>
    </row>
    <row r="84" spans="1:16" s="7" customFormat="1" ht="11.25">
      <c r="A84" s="91"/>
      <c r="B84" s="98"/>
      <c r="C84" s="35" t="s">
        <v>66</v>
      </c>
      <c r="D84" s="87"/>
      <c r="E84" s="93"/>
      <c r="F84" s="21"/>
      <c r="G84" s="22"/>
      <c r="H84" s="23"/>
      <c r="I84" s="22"/>
      <c r="J84" s="22"/>
      <c r="K84" s="24">
        <f aca="true" t="shared" si="19" ref="K84:K91">H84+I84+J84</f>
        <v>0</v>
      </c>
      <c r="L84" s="25">
        <f t="shared" si="15"/>
        <v>0</v>
      </c>
      <c r="M84" s="25">
        <f t="shared" si="16"/>
        <v>0</v>
      </c>
      <c r="N84" s="25">
        <f t="shared" si="17"/>
        <v>0</v>
      </c>
      <c r="O84" s="25">
        <f t="shared" si="18"/>
        <v>0</v>
      </c>
      <c r="P84" s="24">
        <f aca="true" t="shared" si="20" ref="P84:P108">M84+N84+O84</f>
        <v>0</v>
      </c>
    </row>
    <row r="85" spans="1:16" s="7" customFormat="1" ht="11.25">
      <c r="A85" s="91">
        <v>9</v>
      </c>
      <c r="B85" s="98"/>
      <c r="C85" s="32" t="s">
        <v>90</v>
      </c>
      <c r="D85" s="87" t="s">
        <v>34</v>
      </c>
      <c r="E85" s="93">
        <v>5.3</v>
      </c>
      <c r="F85" s="21"/>
      <c r="G85" s="22"/>
      <c r="H85" s="23"/>
      <c r="I85" s="22"/>
      <c r="J85" s="22"/>
      <c r="K85" s="24">
        <f t="shared" si="19"/>
        <v>0</v>
      </c>
      <c r="L85" s="25">
        <f t="shared" si="15"/>
        <v>0</v>
      </c>
      <c r="M85" s="25">
        <f t="shared" si="16"/>
        <v>0</v>
      </c>
      <c r="N85" s="25">
        <f t="shared" si="17"/>
        <v>0</v>
      </c>
      <c r="O85" s="25">
        <f t="shared" si="18"/>
        <v>0</v>
      </c>
      <c r="P85" s="24">
        <f t="shared" si="20"/>
        <v>0</v>
      </c>
    </row>
    <row r="86" spans="1:16" s="7" customFormat="1" ht="11.25">
      <c r="A86" s="91">
        <v>10</v>
      </c>
      <c r="B86" s="98"/>
      <c r="C86" s="36" t="s">
        <v>82</v>
      </c>
      <c r="D86" s="87" t="s">
        <v>41</v>
      </c>
      <c r="E86" s="93">
        <v>0.55</v>
      </c>
      <c r="F86" s="21"/>
      <c r="G86" s="22"/>
      <c r="H86" s="23"/>
      <c r="I86" s="22"/>
      <c r="J86" s="22"/>
      <c r="K86" s="24">
        <f t="shared" si="19"/>
        <v>0</v>
      </c>
      <c r="L86" s="25">
        <f t="shared" si="15"/>
        <v>0</v>
      </c>
      <c r="M86" s="25">
        <f t="shared" si="16"/>
        <v>0</v>
      </c>
      <c r="N86" s="25">
        <f t="shared" si="17"/>
        <v>0</v>
      </c>
      <c r="O86" s="25">
        <f t="shared" si="18"/>
        <v>0</v>
      </c>
      <c r="P86" s="24">
        <f t="shared" si="20"/>
        <v>0</v>
      </c>
    </row>
    <row r="87" spans="1:16" s="7" customFormat="1" ht="11.25">
      <c r="A87" s="91">
        <v>11</v>
      </c>
      <c r="B87" s="98"/>
      <c r="C87" s="32" t="s">
        <v>64</v>
      </c>
      <c r="D87" s="87" t="s">
        <v>34</v>
      </c>
      <c r="E87" s="93">
        <v>2.4</v>
      </c>
      <c r="F87" s="21"/>
      <c r="G87" s="22"/>
      <c r="H87" s="23"/>
      <c r="I87" s="22"/>
      <c r="J87" s="22"/>
      <c r="K87" s="24">
        <f t="shared" si="19"/>
        <v>0</v>
      </c>
      <c r="L87" s="25">
        <f t="shared" si="15"/>
        <v>0</v>
      </c>
      <c r="M87" s="25">
        <f t="shared" si="16"/>
        <v>0</v>
      </c>
      <c r="N87" s="25">
        <f t="shared" si="17"/>
        <v>0</v>
      </c>
      <c r="O87" s="25">
        <f t="shared" si="18"/>
        <v>0</v>
      </c>
      <c r="P87" s="24">
        <f t="shared" si="20"/>
        <v>0</v>
      </c>
    </row>
    <row r="88" spans="1:16" s="7" customFormat="1" ht="11.25">
      <c r="A88" s="91">
        <v>12</v>
      </c>
      <c r="B88" s="98"/>
      <c r="C88" s="32" t="s">
        <v>46</v>
      </c>
      <c r="D88" s="87" t="s">
        <v>47</v>
      </c>
      <c r="E88" s="93">
        <v>6.8</v>
      </c>
      <c r="F88" s="21"/>
      <c r="G88" s="22"/>
      <c r="H88" s="23"/>
      <c r="I88" s="22"/>
      <c r="J88" s="22"/>
      <c r="K88" s="24">
        <f t="shared" si="19"/>
        <v>0</v>
      </c>
      <c r="L88" s="25">
        <f t="shared" si="15"/>
        <v>0</v>
      </c>
      <c r="M88" s="25">
        <f t="shared" si="16"/>
        <v>0</v>
      </c>
      <c r="N88" s="25">
        <f t="shared" si="17"/>
        <v>0</v>
      </c>
      <c r="O88" s="25">
        <f t="shared" si="18"/>
        <v>0</v>
      </c>
      <c r="P88" s="24">
        <f t="shared" si="20"/>
        <v>0</v>
      </c>
    </row>
    <row r="89" spans="1:16" s="7" customFormat="1" ht="11.25">
      <c r="A89" s="89"/>
      <c r="B89" s="97"/>
      <c r="C89" s="29"/>
      <c r="D89" s="85"/>
      <c r="E89" s="93"/>
      <c r="F89" s="21"/>
      <c r="G89" s="22"/>
      <c r="H89" s="23"/>
      <c r="I89" s="22"/>
      <c r="J89" s="22"/>
      <c r="K89" s="24">
        <f t="shared" si="19"/>
        <v>0</v>
      </c>
      <c r="L89" s="25">
        <f t="shared" si="15"/>
        <v>0</v>
      </c>
      <c r="M89" s="25">
        <f t="shared" si="16"/>
        <v>0</v>
      </c>
      <c r="N89" s="25">
        <f t="shared" si="17"/>
        <v>0</v>
      </c>
      <c r="O89" s="25">
        <f t="shared" si="18"/>
        <v>0</v>
      </c>
      <c r="P89" s="24">
        <f t="shared" si="20"/>
        <v>0</v>
      </c>
    </row>
    <row r="90" spans="1:16" s="7" customFormat="1" ht="11.25">
      <c r="A90" s="89"/>
      <c r="B90" s="97"/>
      <c r="C90" s="29"/>
      <c r="D90" s="85"/>
      <c r="E90" s="93"/>
      <c r="F90" s="21"/>
      <c r="G90" s="22"/>
      <c r="H90" s="23"/>
      <c r="I90" s="22"/>
      <c r="J90" s="22"/>
      <c r="K90" s="24">
        <f t="shared" si="19"/>
        <v>0</v>
      </c>
      <c r="L90" s="25">
        <f t="shared" si="15"/>
        <v>0</v>
      </c>
      <c r="M90" s="25">
        <f t="shared" si="16"/>
        <v>0</v>
      </c>
      <c r="N90" s="25">
        <f t="shared" si="17"/>
        <v>0</v>
      </c>
      <c r="O90" s="25">
        <f t="shared" si="18"/>
        <v>0</v>
      </c>
      <c r="P90" s="24">
        <f t="shared" si="20"/>
        <v>0</v>
      </c>
    </row>
    <row r="91" spans="1:16" s="7" customFormat="1" ht="11.25">
      <c r="A91" s="91">
        <v>13</v>
      </c>
      <c r="B91" s="98"/>
      <c r="C91" s="32" t="s">
        <v>91</v>
      </c>
      <c r="D91" s="87" t="s">
        <v>41</v>
      </c>
      <c r="E91" s="93">
        <v>0.55</v>
      </c>
      <c r="F91" s="21"/>
      <c r="G91" s="22"/>
      <c r="H91" s="23"/>
      <c r="I91" s="22"/>
      <c r="J91" s="22"/>
      <c r="K91" s="24">
        <f t="shared" si="19"/>
        <v>0</v>
      </c>
      <c r="L91" s="25">
        <f t="shared" si="15"/>
        <v>0</v>
      </c>
      <c r="M91" s="25">
        <f t="shared" si="16"/>
        <v>0</v>
      </c>
      <c r="N91" s="25">
        <f t="shared" si="17"/>
        <v>0</v>
      </c>
      <c r="O91" s="25">
        <f t="shared" si="18"/>
        <v>0</v>
      </c>
      <c r="P91" s="24">
        <f t="shared" si="20"/>
        <v>0</v>
      </c>
    </row>
    <row r="92" spans="1:16" s="7" customFormat="1" ht="11.25">
      <c r="A92" s="91">
        <v>14</v>
      </c>
      <c r="B92" s="98"/>
      <c r="C92" s="32" t="s">
        <v>49</v>
      </c>
      <c r="D92" s="87" t="s">
        <v>41</v>
      </c>
      <c r="E92" s="93">
        <v>0.2</v>
      </c>
      <c r="F92" s="21"/>
      <c r="G92" s="22"/>
      <c r="H92" s="23"/>
      <c r="I92" s="22"/>
      <c r="J92" s="22"/>
      <c r="K92" s="24"/>
      <c r="L92" s="25"/>
      <c r="M92" s="25"/>
      <c r="N92" s="25">
        <f t="shared" si="17"/>
        <v>0</v>
      </c>
      <c r="O92" s="25">
        <f t="shared" si="18"/>
        <v>0</v>
      </c>
      <c r="P92" s="24">
        <f t="shared" si="20"/>
        <v>0</v>
      </c>
    </row>
    <row r="93" spans="1:16" s="7" customFormat="1" ht="11.25">
      <c r="A93" s="92">
        <v>15</v>
      </c>
      <c r="B93" s="101"/>
      <c r="C93" s="32" t="s">
        <v>50</v>
      </c>
      <c r="D93" s="87" t="s">
        <v>34</v>
      </c>
      <c r="E93" s="93">
        <v>2.4</v>
      </c>
      <c r="F93" s="21"/>
      <c r="G93" s="22"/>
      <c r="H93" s="23"/>
      <c r="I93" s="22"/>
      <c r="J93" s="22"/>
      <c r="K93" s="24"/>
      <c r="L93" s="25"/>
      <c r="M93" s="25"/>
      <c r="N93" s="25">
        <f t="shared" si="17"/>
        <v>0</v>
      </c>
      <c r="O93" s="25">
        <f t="shared" si="18"/>
        <v>0</v>
      </c>
      <c r="P93" s="24">
        <f t="shared" si="20"/>
        <v>0</v>
      </c>
    </row>
    <row r="94" spans="1:16" s="7" customFormat="1" ht="11.25">
      <c r="A94" s="92"/>
      <c r="B94" s="101"/>
      <c r="C94" s="33" t="s">
        <v>67</v>
      </c>
      <c r="D94" s="87"/>
      <c r="E94" s="93"/>
      <c r="F94" s="21"/>
      <c r="G94" s="22"/>
      <c r="H94" s="23"/>
      <c r="I94" s="22"/>
      <c r="J94" s="22"/>
      <c r="K94" s="24"/>
      <c r="L94" s="25"/>
      <c r="M94" s="25"/>
      <c r="N94" s="25">
        <f t="shared" si="17"/>
        <v>0</v>
      </c>
      <c r="O94" s="25">
        <f t="shared" si="18"/>
        <v>0</v>
      </c>
      <c r="P94" s="24">
        <f t="shared" si="20"/>
        <v>0</v>
      </c>
    </row>
    <row r="95" spans="1:16" s="7" customFormat="1" ht="11.25">
      <c r="A95" s="91"/>
      <c r="B95" s="99"/>
      <c r="C95" s="35" t="s">
        <v>68</v>
      </c>
      <c r="D95" s="87"/>
      <c r="E95" s="93"/>
      <c r="F95" s="21"/>
      <c r="G95" s="22"/>
      <c r="H95" s="23"/>
      <c r="I95" s="22"/>
      <c r="J95" s="22"/>
      <c r="K95" s="24"/>
      <c r="L95" s="25"/>
      <c r="M95" s="25"/>
      <c r="N95" s="25">
        <f t="shared" si="17"/>
        <v>0</v>
      </c>
      <c r="O95" s="25">
        <f t="shared" si="18"/>
        <v>0</v>
      </c>
      <c r="P95" s="24">
        <f t="shared" si="20"/>
        <v>0</v>
      </c>
    </row>
    <row r="96" spans="1:16" s="7" customFormat="1" ht="11.25">
      <c r="A96" s="91">
        <v>1</v>
      </c>
      <c r="B96" s="99"/>
      <c r="C96" s="32" t="s">
        <v>92</v>
      </c>
      <c r="D96" s="87" t="s">
        <v>44</v>
      </c>
      <c r="E96" s="93">
        <v>21</v>
      </c>
      <c r="F96" s="21"/>
      <c r="G96" s="22"/>
      <c r="H96" s="23"/>
      <c r="I96" s="22"/>
      <c r="J96" s="22"/>
      <c r="K96" s="24"/>
      <c r="L96" s="25"/>
      <c r="M96" s="25"/>
      <c r="N96" s="25">
        <f t="shared" si="17"/>
        <v>0</v>
      </c>
      <c r="O96" s="25">
        <f t="shared" si="18"/>
        <v>0</v>
      </c>
      <c r="P96" s="24">
        <f t="shared" si="20"/>
        <v>0</v>
      </c>
    </row>
    <row r="97" spans="1:16" s="7" customFormat="1" ht="11.25">
      <c r="A97" s="91">
        <v>2</v>
      </c>
      <c r="B97" s="98"/>
      <c r="C97" s="36" t="s">
        <v>69</v>
      </c>
      <c r="D97" s="87" t="s">
        <v>34</v>
      </c>
      <c r="E97" s="93">
        <v>14.8</v>
      </c>
      <c r="F97" s="21"/>
      <c r="G97" s="22"/>
      <c r="H97" s="23"/>
      <c r="I97" s="22"/>
      <c r="J97" s="22"/>
      <c r="K97" s="24"/>
      <c r="L97" s="25"/>
      <c r="M97" s="25"/>
      <c r="N97" s="25">
        <f t="shared" si="17"/>
        <v>0</v>
      </c>
      <c r="O97" s="25">
        <f t="shared" si="18"/>
        <v>0</v>
      </c>
      <c r="P97" s="24">
        <f t="shared" si="20"/>
        <v>0</v>
      </c>
    </row>
    <row r="98" spans="1:16" s="7" customFormat="1" ht="11.25">
      <c r="A98" s="91">
        <v>3</v>
      </c>
      <c r="B98" s="100"/>
      <c r="C98" s="36" t="s">
        <v>70</v>
      </c>
      <c r="D98" s="87" t="s">
        <v>34</v>
      </c>
      <c r="E98" s="93">
        <v>29.6</v>
      </c>
      <c r="F98" s="21"/>
      <c r="G98" s="22"/>
      <c r="H98" s="23"/>
      <c r="I98" s="22"/>
      <c r="J98" s="22"/>
      <c r="K98" s="24"/>
      <c r="L98" s="25"/>
      <c r="M98" s="25"/>
      <c r="N98" s="25">
        <f t="shared" si="17"/>
        <v>0</v>
      </c>
      <c r="O98" s="25">
        <f t="shared" si="18"/>
        <v>0</v>
      </c>
      <c r="P98" s="24">
        <f t="shared" si="20"/>
        <v>0</v>
      </c>
    </row>
    <row r="99" spans="1:16" s="7" customFormat="1" ht="11.25">
      <c r="A99" s="91">
        <v>4</v>
      </c>
      <c r="B99" s="99"/>
      <c r="C99" s="32" t="s">
        <v>71</v>
      </c>
      <c r="D99" s="87" t="s">
        <v>34</v>
      </c>
      <c r="E99" s="93">
        <v>2.6</v>
      </c>
      <c r="F99" s="21"/>
      <c r="G99" s="22"/>
      <c r="H99" s="23"/>
      <c r="I99" s="22"/>
      <c r="J99" s="22"/>
      <c r="K99" s="24"/>
      <c r="L99" s="25"/>
      <c r="M99" s="25"/>
      <c r="N99" s="25">
        <f t="shared" si="17"/>
        <v>0</v>
      </c>
      <c r="O99" s="25">
        <f t="shared" si="18"/>
        <v>0</v>
      </c>
      <c r="P99" s="24">
        <f t="shared" si="20"/>
        <v>0</v>
      </c>
    </row>
    <row r="100" spans="1:16" s="7" customFormat="1" ht="11.25">
      <c r="A100" s="91"/>
      <c r="B100" s="99"/>
      <c r="C100" s="33" t="s">
        <v>72</v>
      </c>
      <c r="D100" s="87"/>
      <c r="E100" s="93"/>
      <c r="F100" s="21"/>
      <c r="G100" s="22"/>
      <c r="H100" s="23"/>
      <c r="I100" s="22"/>
      <c r="J100" s="22"/>
      <c r="K100" s="24"/>
      <c r="L100" s="25"/>
      <c r="M100" s="25"/>
      <c r="N100" s="25">
        <f t="shared" si="17"/>
        <v>0</v>
      </c>
      <c r="O100" s="25">
        <f t="shared" si="18"/>
        <v>0</v>
      </c>
      <c r="P100" s="24">
        <f t="shared" si="20"/>
        <v>0</v>
      </c>
    </row>
    <row r="101" spans="1:16" s="7" customFormat="1" ht="11.25">
      <c r="A101" s="91"/>
      <c r="B101" s="99"/>
      <c r="C101" s="35" t="s">
        <v>73</v>
      </c>
      <c r="D101" s="87"/>
      <c r="E101" s="93"/>
      <c r="F101" s="21"/>
      <c r="G101" s="22"/>
      <c r="H101" s="23"/>
      <c r="I101" s="22"/>
      <c r="J101" s="22"/>
      <c r="K101" s="24"/>
      <c r="L101" s="25"/>
      <c r="M101" s="25"/>
      <c r="N101" s="25"/>
      <c r="O101" s="25"/>
      <c r="P101" s="24">
        <f t="shared" si="20"/>
        <v>0</v>
      </c>
    </row>
    <row r="102" spans="1:16" s="7" customFormat="1" ht="11.25">
      <c r="A102" s="91">
        <v>1</v>
      </c>
      <c r="B102" s="99"/>
      <c r="C102" s="32" t="s">
        <v>92</v>
      </c>
      <c r="D102" s="87" t="s">
        <v>44</v>
      </c>
      <c r="E102" s="93">
        <v>17.2</v>
      </c>
      <c r="F102" s="21"/>
      <c r="G102" s="22"/>
      <c r="H102" s="23"/>
      <c r="I102" s="22"/>
      <c r="J102" s="22"/>
      <c r="K102" s="24"/>
      <c r="L102" s="25"/>
      <c r="M102" s="25"/>
      <c r="N102" s="25"/>
      <c r="O102" s="25"/>
      <c r="P102" s="24">
        <f t="shared" si="20"/>
        <v>0</v>
      </c>
    </row>
    <row r="103" spans="1:16" s="7" customFormat="1" ht="11.25">
      <c r="A103" s="91">
        <v>2</v>
      </c>
      <c r="B103" s="98"/>
      <c r="C103" s="36" t="s">
        <v>69</v>
      </c>
      <c r="D103" s="87" t="s">
        <v>34</v>
      </c>
      <c r="E103" s="93">
        <v>7.7</v>
      </c>
      <c r="F103" s="21"/>
      <c r="G103" s="22"/>
      <c r="H103" s="23"/>
      <c r="I103" s="22"/>
      <c r="J103" s="22"/>
      <c r="K103" s="24"/>
      <c r="L103" s="25"/>
      <c r="M103" s="25"/>
      <c r="N103" s="25"/>
      <c r="O103" s="25"/>
      <c r="P103" s="24">
        <f t="shared" si="20"/>
        <v>0</v>
      </c>
    </row>
    <row r="104" spans="1:16" s="7" customFormat="1" ht="11.25">
      <c r="A104" s="91">
        <v>3</v>
      </c>
      <c r="B104" s="100"/>
      <c r="C104" s="36" t="s">
        <v>93</v>
      </c>
      <c r="D104" s="87" t="s">
        <v>34</v>
      </c>
      <c r="E104" s="93">
        <v>0.8</v>
      </c>
      <c r="F104" s="21"/>
      <c r="G104" s="22"/>
      <c r="H104" s="23"/>
      <c r="I104" s="22"/>
      <c r="J104" s="22"/>
      <c r="K104" s="24"/>
      <c r="L104" s="25"/>
      <c r="M104" s="25"/>
      <c r="N104" s="25"/>
      <c r="O104" s="25"/>
      <c r="P104" s="24">
        <f t="shared" si="20"/>
        <v>0</v>
      </c>
    </row>
    <row r="105" spans="1:16" s="7" customFormat="1" ht="11.25">
      <c r="A105" s="91">
        <v>4</v>
      </c>
      <c r="B105" s="99"/>
      <c r="C105" s="32" t="s">
        <v>74</v>
      </c>
      <c r="D105" s="87" t="s">
        <v>41</v>
      </c>
      <c r="E105" s="93">
        <v>0.04</v>
      </c>
      <c r="F105" s="21"/>
      <c r="G105" s="22"/>
      <c r="H105" s="23"/>
      <c r="I105" s="22"/>
      <c r="J105" s="22"/>
      <c r="K105" s="24"/>
      <c r="L105" s="25"/>
      <c r="M105" s="25"/>
      <c r="N105" s="25"/>
      <c r="O105" s="25"/>
      <c r="P105" s="24">
        <f t="shared" si="20"/>
        <v>0</v>
      </c>
    </row>
    <row r="106" spans="1:16" s="7" customFormat="1" ht="11.25">
      <c r="A106" s="91"/>
      <c r="B106" s="99"/>
      <c r="C106" s="33" t="s">
        <v>75</v>
      </c>
      <c r="D106" s="87"/>
      <c r="E106" s="93"/>
      <c r="F106" s="21"/>
      <c r="G106" s="22"/>
      <c r="H106" s="23"/>
      <c r="I106" s="22"/>
      <c r="J106" s="22"/>
      <c r="K106" s="24"/>
      <c r="L106" s="25"/>
      <c r="M106" s="25">
        <f>ROUND(H106*E102,2)</f>
        <v>0</v>
      </c>
      <c r="N106" s="25">
        <f>ROUND(I106*E102,2)</f>
        <v>0</v>
      </c>
      <c r="O106" s="25">
        <f>ROUND(J106*E102,2)</f>
        <v>0</v>
      </c>
      <c r="P106" s="24">
        <f t="shared" si="20"/>
        <v>0</v>
      </c>
    </row>
    <row r="107" spans="1:16" s="7" customFormat="1" ht="11.25">
      <c r="A107" s="31">
        <v>1</v>
      </c>
      <c r="B107" s="103"/>
      <c r="C107" s="106" t="s">
        <v>76</v>
      </c>
      <c r="D107" s="91" t="s">
        <v>34</v>
      </c>
      <c r="E107" s="93">
        <v>70</v>
      </c>
      <c r="F107" s="21"/>
      <c r="G107" s="22"/>
      <c r="H107" s="23"/>
      <c r="I107" s="22"/>
      <c r="J107" s="22"/>
      <c r="K107" s="24"/>
      <c r="L107" s="25"/>
      <c r="M107" s="25"/>
      <c r="N107" s="25"/>
      <c r="O107" s="25"/>
      <c r="P107" s="24"/>
    </row>
    <row r="108" spans="1:16" s="7" customFormat="1" ht="11.25">
      <c r="A108" s="3">
        <v>2</v>
      </c>
      <c r="B108" s="102"/>
      <c r="C108" s="104" t="s">
        <v>106</v>
      </c>
      <c r="D108" s="107" t="s">
        <v>107</v>
      </c>
      <c r="E108" s="105">
        <v>3</v>
      </c>
      <c r="F108" s="21"/>
      <c r="G108" s="22"/>
      <c r="H108" s="23"/>
      <c r="I108" s="22"/>
      <c r="J108" s="22"/>
      <c r="K108" s="24"/>
      <c r="L108" s="25"/>
      <c r="M108" s="25">
        <f>ROUND(H108*E103,2)</f>
        <v>0</v>
      </c>
      <c r="N108" s="25">
        <f>ROUND(I108*E103,2)</f>
        <v>0</v>
      </c>
      <c r="O108" s="25">
        <f>ROUND(J108*E103,2)</f>
        <v>0</v>
      </c>
      <c r="P108" s="24">
        <f t="shared" si="20"/>
        <v>0</v>
      </c>
    </row>
    <row r="109" spans="1:16" s="7" customFormat="1" ht="11.25">
      <c r="A109" s="31"/>
      <c r="B109" s="34"/>
      <c r="D109" s="31"/>
      <c r="E109" s="77"/>
      <c r="F109" s="21"/>
      <c r="G109" s="22"/>
      <c r="H109" s="23"/>
      <c r="I109" s="22"/>
      <c r="J109" s="22"/>
      <c r="K109" s="24"/>
      <c r="L109" s="25"/>
      <c r="M109" s="25"/>
      <c r="N109" s="25"/>
      <c r="O109" s="25"/>
      <c r="P109" s="24"/>
    </row>
    <row r="110" spans="1:16" s="7" customFormat="1" ht="11.25">
      <c r="A110" s="31"/>
      <c r="B110" s="34"/>
      <c r="C110" s="37"/>
      <c r="D110" s="31"/>
      <c r="E110" s="77"/>
      <c r="F110" s="21"/>
      <c r="G110" s="22"/>
      <c r="H110" s="23"/>
      <c r="I110" s="22"/>
      <c r="J110" s="22"/>
      <c r="K110" s="24"/>
      <c r="L110" s="25"/>
      <c r="M110" s="25"/>
      <c r="N110" s="25"/>
      <c r="O110" s="25"/>
      <c r="P110" s="24"/>
    </row>
    <row r="111" spans="1:16" s="7" customFormat="1" ht="11.25">
      <c r="A111" s="31"/>
      <c r="B111" s="34"/>
      <c r="C111" s="37"/>
      <c r="D111" s="31"/>
      <c r="E111" s="77"/>
      <c r="F111" s="21"/>
      <c r="G111" s="22"/>
      <c r="H111" s="23"/>
      <c r="I111" s="22"/>
      <c r="J111" s="22"/>
      <c r="K111" s="24"/>
      <c r="L111" s="25"/>
      <c r="M111" s="25"/>
      <c r="N111" s="25"/>
      <c r="O111" s="25"/>
      <c r="P111" s="24"/>
    </row>
    <row r="112" spans="1:17" s="43" customFormat="1" ht="11.25">
      <c r="A112" s="31"/>
      <c r="B112" s="34"/>
      <c r="C112" s="69" t="s">
        <v>105</v>
      </c>
      <c r="D112" s="31"/>
      <c r="E112" s="77"/>
      <c r="F112" s="21"/>
      <c r="G112" s="22"/>
      <c r="H112" s="23"/>
      <c r="I112" s="22"/>
      <c r="J112" s="22"/>
      <c r="K112" s="24"/>
      <c r="L112" s="25"/>
      <c r="M112" s="25"/>
      <c r="N112" s="25"/>
      <c r="O112" s="25"/>
      <c r="P112" s="24"/>
      <c r="Q112" s="7"/>
    </row>
    <row r="113" spans="1:16" s="7" customFormat="1" ht="11.25">
      <c r="A113" s="31"/>
      <c r="B113" s="34"/>
      <c r="C113" s="70" t="s">
        <v>77</v>
      </c>
      <c r="D113" s="31"/>
      <c r="E113" s="77"/>
      <c r="F113" s="21"/>
      <c r="G113" s="22"/>
      <c r="H113" s="23"/>
      <c r="I113" s="22"/>
      <c r="J113" s="22"/>
      <c r="K113" s="24"/>
      <c r="L113" s="25"/>
      <c r="M113" s="25"/>
      <c r="N113" s="25"/>
      <c r="O113" s="25"/>
      <c r="P113" s="24"/>
    </row>
    <row r="114" spans="1:17" s="7" customFormat="1" ht="11.25">
      <c r="A114" s="31"/>
      <c r="B114" s="34"/>
      <c r="C114" s="37"/>
      <c r="D114" s="31"/>
      <c r="E114" s="77"/>
      <c r="F114" s="21"/>
      <c r="G114" s="22"/>
      <c r="H114" s="23"/>
      <c r="I114" s="22"/>
      <c r="J114" s="22"/>
      <c r="K114" s="24"/>
      <c r="L114" s="25"/>
      <c r="M114" s="25"/>
      <c r="N114" s="25"/>
      <c r="O114" s="25"/>
      <c r="P114" s="24"/>
      <c r="Q114" s="43"/>
    </row>
    <row r="115" spans="1:16" s="7" customFormat="1" ht="11.25">
      <c r="A115" s="31"/>
      <c r="B115" s="34"/>
      <c r="C115" s="76" t="s">
        <v>104</v>
      </c>
      <c r="D115" s="31"/>
      <c r="E115" s="77"/>
      <c r="F115" s="21"/>
      <c r="G115" s="22"/>
      <c r="H115" s="23"/>
      <c r="I115" s="22"/>
      <c r="J115" s="22"/>
      <c r="K115" s="24"/>
      <c r="L115" s="25"/>
      <c r="M115" s="25"/>
      <c r="N115" s="25"/>
      <c r="O115" s="25"/>
      <c r="P115" s="24"/>
    </row>
    <row r="116" spans="1:16" s="7" customFormat="1" ht="11.25">
      <c r="A116" s="31"/>
      <c r="B116" s="34"/>
      <c r="C116" s="37"/>
      <c r="D116" s="31"/>
      <c r="E116" s="77"/>
      <c r="F116" s="21"/>
      <c r="G116" s="22"/>
      <c r="H116" s="23"/>
      <c r="I116" s="22"/>
      <c r="J116" s="22"/>
      <c r="K116" s="24"/>
      <c r="L116" s="25"/>
      <c r="M116" s="25"/>
      <c r="N116" s="25"/>
      <c r="O116" s="25"/>
      <c r="P116" s="24"/>
    </row>
    <row r="117" spans="1:17" ht="12.75">
      <c r="A117" s="31"/>
      <c r="B117" s="34"/>
      <c r="C117" s="37"/>
      <c r="D117" s="31"/>
      <c r="E117" s="77"/>
      <c r="F117" s="21"/>
      <c r="G117" s="22"/>
      <c r="H117" s="23"/>
      <c r="I117" s="22"/>
      <c r="J117" s="22"/>
      <c r="K117" s="24"/>
      <c r="L117" s="25"/>
      <c r="M117" s="25"/>
      <c r="N117" s="25"/>
      <c r="O117" s="25"/>
      <c r="P117" s="24"/>
      <c r="Q117" s="7"/>
    </row>
    <row r="118" spans="1:16" s="7" customFormat="1" ht="11.25">
      <c r="A118" s="44"/>
      <c r="B118" s="44"/>
      <c r="C118" s="37"/>
      <c r="D118" s="44"/>
      <c r="E118" s="46"/>
      <c r="F118" s="21"/>
      <c r="G118" s="22"/>
      <c r="H118" s="23"/>
      <c r="I118" s="22"/>
      <c r="J118" s="22"/>
      <c r="K118" s="24"/>
      <c r="L118" s="25"/>
      <c r="M118" s="25"/>
      <c r="N118" s="25"/>
      <c r="O118" s="25"/>
      <c r="P118" s="24"/>
    </row>
    <row r="119" spans="1:16" s="7" customFormat="1" ht="12.75">
      <c r="A119" s="38"/>
      <c r="B119" s="38"/>
      <c r="C119" s="45"/>
      <c r="D119" s="51"/>
      <c r="E119" s="21"/>
      <c r="F119" s="22"/>
      <c r="G119" s="23"/>
      <c r="H119" s="22"/>
      <c r="I119" s="22"/>
      <c r="J119" s="24"/>
      <c r="K119" s="25"/>
      <c r="L119" s="25"/>
      <c r="M119" s="25"/>
      <c r="N119" s="25"/>
      <c r="O119" s="24"/>
      <c r="P119" s="2"/>
    </row>
    <row r="120" spans="1:16" s="7" customFormat="1" ht="11.25">
      <c r="A120" s="54"/>
      <c r="B120" s="55"/>
      <c r="C120" s="38"/>
      <c r="D120" s="46"/>
      <c r="E120" s="21"/>
      <c r="F120" s="22"/>
      <c r="G120" s="23"/>
      <c r="H120" s="22"/>
      <c r="I120" s="22"/>
      <c r="J120" s="24"/>
      <c r="K120" s="25"/>
      <c r="L120" s="25"/>
      <c r="M120" s="42"/>
      <c r="N120" s="42"/>
      <c r="O120" s="42"/>
      <c r="P120" s="26"/>
    </row>
    <row r="121" spans="1:15" s="7" customFormat="1" ht="11.25">
      <c r="A121" s="54"/>
      <c r="B121" s="55"/>
      <c r="C121" s="44"/>
      <c r="D121" s="58"/>
      <c r="E121" s="39"/>
      <c r="F121" s="39"/>
      <c r="G121" s="40"/>
      <c r="H121" s="40"/>
      <c r="I121" s="40"/>
      <c r="J121" s="41"/>
      <c r="K121" s="42"/>
      <c r="L121" s="42"/>
      <c r="M121" s="49"/>
      <c r="N121" s="49"/>
      <c r="O121" s="50"/>
    </row>
    <row r="122" spans="1:16" ht="12.75">
      <c r="A122" s="59"/>
      <c r="B122" s="60"/>
      <c r="C122" s="57"/>
      <c r="D122" s="46"/>
      <c r="E122" s="47"/>
      <c r="F122" s="47"/>
      <c r="G122" s="47"/>
      <c r="H122" s="47"/>
      <c r="I122" s="47"/>
      <c r="J122" s="48"/>
      <c r="K122" s="49"/>
      <c r="L122" s="49"/>
      <c r="M122" s="53"/>
      <c r="N122" s="53"/>
      <c r="O122" s="53"/>
      <c r="P122" s="7"/>
    </row>
    <row r="123" spans="1:17" s="68" customFormat="1" ht="11.25">
      <c r="A123" s="64"/>
      <c r="B123" s="60"/>
      <c r="C123" s="61"/>
      <c r="D123" s="65"/>
      <c r="E123" s="58"/>
      <c r="F123" s="39"/>
      <c r="G123" s="39"/>
      <c r="H123" s="39"/>
      <c r="I123" s="39"/>
      <c r="J123" s="39"/>
      <c r="K123" s="52"/>
      <c r="L123" s="53"/>
      <c r="M123" s="53"/>
      <c r="N123" s="49"/>
      <c r="O123" s="49"/>
      <c r="P123" s="49"/>
      <c r="Q123" s="7"/>
    </row>
    <row r="124" spans="1:17" s="68" customFormat="1" ht="12.75">
      <c r="A124" s="64"/>
      <c r="B124" s="60"/>
      <c r="C124" s="45"/>
      <c r="D124" s="65"/>
      <c r="E124" s="58"/>
      <c r="F124" s="47"/>
      <c r="G124" s="47"/>
      <c r="H124" s="47"/>
      <c r="I124" s="47"/>
      <c r="J124" s="47"/>
      <c r="K124" s="48"/>
      <c r="L124" s="56"/>
      <c r="M124" s="49"/>
      <c r="N124" s="49"/>
      <c r="O124" s="49"/>
      <c r="P124" s="49"/>
      <c r="Q124" s="2"/>
    </row>
    <row r="125" spans="1:16" s="68" customFormat="1" ht="11.25">
      <c r="A125" s="64"/>
      <c r="B125" s="67"/>
      <c r="C125" s="66"/>
      <c r="D125" s="65"/>
      <c r="E125" s="58"/>
      <c r="F125" s="47"/>
      <c r="G125" s="47"/>
      <c r="H125" s="47"/>
      <c r="I125" s="47"/>
      <c r="J125" s="47"/>
      <c r="K125" s="48"/>
      <c r="L125" s="56"/>
      <c r="M125" s="49"/>
      <c r="N125" s="49"/>
      <c r="O125" s="49"/>
      <c r="P125" s="49"/>
    </row>
    <row r="126" spans="1:16" s="68" customFormat="1" ht="12.75" customHeight="1">
      <c r="A126" s="64"/>
      <c r="B126" s="67"/>
      <c r="C126" s="45"/>
      <c r="D126" s="65"/>
      <c r="E126" s="58"/>
      <c r="F126" s="62"/>
      <c r="G126" s="62"/>
      <c r="H126" s="62"/>
      <c r="I126" s="62"/>
      <c r="J126" s="62"/>
      <c r="K126" s="63"/>
      <c r="L126" s="49"/>
      <c r="M126" s="49"/>
      <c r="N126" s="49"/>
      <c r="O126" s="49"/>
      <c r="P126" s="49">
        <f>M127</f>
        <v>0</v>
      </c>
    </row>
    <row r="127" spans="3:17" ht="12.75">
      <c r="C127" s="66"/>
      <c r="F127" s="62"/>
      <c r="G127" s="62"/>
      <c r="H127" s="62"/>
      <c r="I127" s="62"/>
      <c r="J127" s="62"/>
      <c r="K127" s="63"/>
      <c r="L127" s="49"/>
      <c r="M127" s="49">
        <f>E123*M123</f>
        <v>0</v>
      </c>
      <c r="N127" s="56">
        <f>N123+N125+N126+M122</f>
        <v>0</v>
      </c>
      <c r="O127" s="56"/>
      <c r="P127" s="56">
        <f>P123+P125+P126+O122</f>
        <v>0</v>
      </c>
      <c r="Q127" s="68"/>
    </row>
    <row r="128" spans="1:17" ht="12.75">
      <c r="A128" s="68"/>
      <c r="B128" s="78"/>
      <c r="D128" s="79"/>
      <c r="E128" s="79"/>
      <c r="F128" s="62"/>
      <c r="G128" s="62"/>
      <c r="H128" s="62"/>
      <c r="I128" s="62"/>
      <c r="J128" s="62"/>
      <c r="K128" s="63"/>
      <c r="L128" s="49"/>
      <c r="M128" s="56">
        <f>M124+M126+M127+M123</f>
        <v>0</v>
      </c>
      <c r="N128" s="49"/>
      <c r="O128" s="49"/>
      <c r="P128" s="49">
        <f>P127*E125</f>
        <v>0</v>
      </c>
      <c r="Q128" s="68"/>
    </row>
    <row r="129" spans="1:16" ht="12.75">
      <c r="A129" s="68"/>
      <c r="B129" s="78"/>
      <c r="C129" s="79"/>
      <c r="D129" s="79"/>
      <c r="E129" s="79"/>
      <c r="F129" s="62"/>
      <c r="G129" s="62"/>
      <c r="H129" s="62"/>
      <c r="I129" s="62"/>
      <c r="J129" s="62"/>
      <c r="K129" s="63"/>
      <c r="L129" s="49"/>
      <c r="M129" s="49"/>
      <c r="N129" s="49"/>
      <c r="O129" s="49"/>
      <c r="P129" s="56">
        <f>SUM(P127:P128)</f>
        <v>0</v>
      </c>
    </row>
    <row r="130" spans="1:13" ht="12.75">
      <c r="A130" s="68"/>
      <c r="B130" s="78"/>
      <c r="C130" s="79"/>
      <c r="D130" s="79"/>
      <c r="E130" s="79"/>
      <c r="F130" s="62"/>
      <c r="G130" s="62"/>
      <c r="H130" s="62"/>
      <c r="I130" s="62"/>
      <c r="J130" s="62"/>
      <c r="K130" s="63"/>
      <c r="L130" s="49"/>
      <c r="M130" s="49"/>
    </row>
    <row r="131" spans="1:16" ht="12.75">
      <c r="A131" s="68"/>
      <c r="B131" s="78"/>
      <c r="C131" s="79"/>
      <c r="D131" s="79"/>
      <c r="E131" s="79"/>
      <c r="N131" s="81"/>
      <c r="O131" s="81"/>
      <c r="P131" s="71"/>
    </row>
    <row r="132" spans="3:16" ht="12.75">
      <c r="C132" s="80"/>
      <c r="F132" s="79"/>
      <c r="G132" s="79"/>
      <c r="H132" s="79"/>
      <c r="I132" s="79"/>
      <c r="J132" s="79"/>
      <c r="K132" s="79"/>
      <c r="L132" s="79"/>
      <c r="M132" s="78"/>
      <c r="N132" s="78"/>
      <c r="O132" s="78"/>
      <c r="P132" s="72"/>
    </row>
    <row r="133" spans="6:16" ht="12.75">
      <c r="F133" s="79"/>
      <c r="G133" s="79"/>
      <c r="H133" s="79"/>
      <c r="I133" s="79"/>
      <c r="J133" s="79"/>
      <c r="K133" s="79"/>
      <c r="L133" s="79"/>
      <c r="M133" s="78"/>
      <c r="N133" s="78"/>
      <c r="O133" s="78"/>
      <c r="P133" s="72"/>
    </row>
    <row r="134" spans="6:16" ht="12.75">
      <c r="F134" s="79"/>
      <c r="G134" s="79"/>
      <c r="H134" s="79"/>
      <c r="I134" s="79"/>
      <c r="J134" s="79"/>
      <c r="K134" s="79"/>
      <c r="L134" s="79"/>
      <c r="M134" s="82"/>
      <c r="N134" s="78"/>
      <c r="O134" s="78"/>
      <c r="P134" s="68"/>
    </row>
    <row r="135" spans="6:13" ht="12.75">
      <c r="F135" s="79"/>
      <c r="G135" s="79"/>
      <c r="H135" s="79"/>
      <c r="I135" s="109"/>
      <c r="J135" s="109"/>
      <c r="K135" s="109"/>
      <c r="L135" s="109"/>
      <c r="M135" s="78"/>
    </row>
  </sheetData>
  <sheetProtection/>
  <mergeCells count="19">
    <mergeCell ref="C14:C15"/>
    <mergeCell ref="D14:D15"/>
    <mergeCell ref="E14:E15"/>
    <mergeCell ref="A7:P7"/>
    <mergeCell ref="A1:P1"/>
    <mergeCell ref="A2:P2"/>
    <mergeCell ref="A3:P3"/>
    <mergeCell ref="A5:P5"/>
    <mergeCell ref="A6:P6"/>
    <mergeCell ref="F14:K14"/>
    <mergeCell ref="L14:P14"/>
    <mergeCell ref="I135:L135"/>
    <mergeCell ref="A8:P8"/>
    <mergeCell ref="C9:H9"/>
    <mergeCell ref="C10:H10"/>
    <mergeCell ref="M10:P10"/>
    <mergeCell ref="M12:N12"/>
    <mergeCell ref="A14:A15"/>
    <mergeCell ref="B14:B15"/>
  </mergeCells>
  <printOptions horizontalCentered="1"/>
  <pageMargins left="0" right="0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Andrejs Sergejevs</dc:creator>
  <cp:keywords/>
  <dc:description/>
  <cp:lastModifiedBy>BV</cp:lastModifiedBy>
  <cp:lastPrinted>2014-07-30T11:26:27Z</cp:lastPrinted>
  <dcterms:created xsi:type="dcterms:W3CDTF">2014-07-17T11:46:17Z</dcterms:created>
  <dcterms:modified xsi:type="dcterms:W3CDTF">2014-07-30T11:55:02Z</dcterms:modified>
  <cp:category/>
  <cp:version/>
  <cp:contentType/>
  <cp:contentStatus/>
</cp:coreProperties>
</file>