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apa1 (3)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<sst xmlns="http://schemas.openxmlformats.org/spreadsheetml/2006/main" count="96" uniqueCount="77">
  <si>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Nr.p.k.</t>
  </si>
  <si>
    <t>Iestādes nosaukums</t>
  </si>
  <si>
    <t>Adrese</t>
  </si>
  <si>
    <t>Celtnes nosaukums</t>
  </si>
  <si>
    <t>Ekspluatācijas uzsākšanas gads</t>
  </si>
  <si>
    <t>Renovācijas gads</t>
  </si>
  <si>
    <t>Stāvu skaits (virszemes)</t>
  </si>
  <si>
    <t>Stāvu skaits (pazemes)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</si>
  <si>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</si>
  <si>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Kopā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</si>
  <si>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</si>
  <si>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</si>
  <si>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kopā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</si>
  <si>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</si>
  <si>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Skola</t>
  </si>
  <si>
    <t>Apdrošināmo objektu saraksts</t>
  </si>
  <si>
    <t>Apdrošināšanas prēmija EUR, bez PVN</t>
  </si>
  <si>
    <t>Saskaņā ar iepirkuma Tehniskajā specifikācijā noteiktajām prasībām, piedāvājam nodrošināt nekustamā īpašuma apdrošināšanas pakalpojumus sekojošiem objektiem:</t>
  </si>
  <si>
    <t>Parakstot Tehnisko piedāvājumu apliecinām, ka līguma slēgšanas tiesību piešķiršanas gadījumā pildīsim visus iepirkuma Tehniskā specifikācijā izvirzītās prasības.</t>
  </si>
  <si>
    <t>_____________________________________________________</t>
  </si>
  <si>
    <t>Paraksts</t>
  </si>
  <si>
    <t>___________________________________________ ___________________________</t>
  </si>
  <si>
    <t>Vārds, uzvārds</t>
  </si>
  <si>
    <t>_________________________________________ ______________________________</t>
  </si>
  <si>
    <t>Amats, pilnvarojums</t>
  </si>
  <si>
    <t>Tautas iela 11, Daugavpils</t>
  </si>
  <si>
    <t>Daugavpils  pilsētas  izglītības iestādes</t>
  </si>
  <si>
    <t>Izglītības iestādes kopā:</t>
  </si>
  <si>
    <t>Piedāvājums sastādīts un parakstīts 2015.gada “___”.____________</t>
  </si>
  <si>
    <t xml:space="preserve">Ieguldījumi Eiropas Savienības finansējuma ietvaros  EUR </t>
  </si>
  <si>
    <t>IEPIRKUMS
"Daugavpils pilsētas  izglītības iestāžu ēkās Eiropas Savienības finansējumna ietvaros izveidoto vērtību apdrošināšana"
identifikācijas Nr.DPIP2015/31P
Tehniskais piedāvājums</t>
  </si>
  <si>
    <t>Zibens aizsardzība</t>
  </si>
  <si>
    <t>Videonovērošana</t>
  </si>
  <si>
    <t>5.</t>
  </si>
  <si>
    <t>6.</t>
  </si>
  <si>
    <t>vispārceltniecības darbi</t>
  </si>
  <si>
    <t>siltummezgls</t>
  </si>
  <si>
    <t>apkure</t>
  </si>
  <si>
    <t>ventilācija</t>
  </si>
  <si>
    <t>ūdensapgāde</t>
  </si>
  <si>
    <t>ugunsdrošības signalizācijas sistāma</t>
  </si>
  <si>
    <t>ugunsgrēka izziņošanas sistēma</t>
  </si>
  <si>
    <t>elektrodarbi</t>
  </si>
  <si>
    <t>Daugavpils J.Raiņa 6.vidusskola</t>
  </si>
  <si>
    <t>Komunālā iela 2, Daugavpils</t>
  </si>
  <si>
    <t>Daugavpils Krievu licejs</t>
  </si>
  <si>
    <t>Tautas iela 59, Daugavpils</t>
  </si>
  <si>
    <t>Jumta un fasādes renovācija, ārējā apgaismojuma renovācija, teritorijas labiekārtošana</t>
  </si>
  <si>
    <t xml:space="preserve">Daugavpils 16.vidusskola </t>
  </si>
  <si>
    <t>Aveņu  iela 40, Daugavpils</t>
  </si>
  <si>
    <t>Daugavpils 1.speciālā pamatskola</t>
  </si>
  <si>
    <t>18.Novembra iela 197V, Daugavpils</t>
  </si>
  <si>
    <t>Daugavpils 10.vidusskola ( sporta laukuma teritorija)</t>
  </si>
  <si>
    <t>Daugavpils Ruģeļu pamatskola</t>
  </si>
  <si>
    <t>Gaismas iela 9, Daugavpils</t>
  </si>
  <si>
    <t>Daugavpils logopēdiskā internātpamatskola</t>
  </si>
  <si>
    <t>Abavas iela 1 un Vaiņodes iela 4, Daugavpilī</t>
  </si>
  <si>
    <t>Daugavpils Centra ģimnāzija</t>
  </si>
  <si>
    <t>Kandavas ielā 17, Daugavpils</t>
  </si>
  <si>
    <t>Daugavpils 11.pamatskola</t>
  </si>
  <si>
    <t>Arhitektu iela 10, Daugavpils</t>
  </si>
  <si>
    <t>9.</t>
  </si>
  <si>
    <t>7.</t>
  </si>
  <si>
    <t>8.</t>
  </si>
  <si>
    <t>10.</t>
  </si>
  <si>
    <t>11.</t>
  </si>
  <si>
    <t xml:space="preserve">Daugavpils 13.vidusskola </t>
  </si>
  <si>
    <t>Valkas iela 4 , Daugavpils</t>
  </si>
  <si>
    <t xml:space="preserve">Daugavpils 15.vidusskola </t>
  </si>
  <si>
    <t>Valkas iela 4 A, Daugavpils</t>
  </si>
  <si>
    <t>12.</t>
  </si>
  <si>
    <t>Daugavpils 12.vidusskola</t>
  </si>
  <si>
    <t>Kauņas iela 8, Daugavpils</t>
  </si>
  <si>
    <t>Sporta laukums</t>
  </si>
  <si>
    <t>1953; 1958</t>
  </si>
  <si>
    <t>1940; 1970</t>
  </si>
  <si>
    <t>1917; 1963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</si>
</sst>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right" vertical="center" textRotation="90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justify" vertical="center"/>
    </xf>
    <xf numFmtId="4" fontId="48" fillId="0" borderId="0" xfId="0" applyNumberFormat="1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 wrapText="1"/>
    </xf>
    <xf numFmtId="2" fontId="49" fillId="33" borderId="10" xfId="0" applyNumberFormat="1" applyFont="1" applyFill="1" applyBorder="1" applyAlignment="1">
      <alignment horizontal="center" vertical="center" textRotation="90" wrapText="1"/>
    </xf>
    <xf numFmtId="2" fontId="49" fillId="0" borderId="10" xfId="0" applyNumberFormat="1" applyFont="1" applyBorder="1" applyAlignment="1">
      <alignment horizontal="center" vertical="center" textRotation="90" wrapText="1"/>
    </xf>
    <xf numFmtId="2" fontId="51" fillId="0" borderId="10" xfId="0" applyNumberFormat="1" applyFont="1" applyBorder="1" applyAlignment="1">
      <alignment horizontal="center" vertical="center" textRotation="90" wrapText="1"/>
    </xf>
    <xf numFmtId="2" fontId="49" fillId="0" borderId="10" xfId="0" applyNumberFormat="1" applyFont="1" applyFill="1" applyBorder="1" applyAlignment="1">
      <alignment horizontal="center" vertical="center" textRotation="90" wrapText="1"/>
    </xf>
    <xf numFmtId="2" fontId="50" fillId="0" borderId="10" xfId="0" applyNumberFormat="1" applyFont="1" applyFill="1" applyBorder="1" applyAlignment="1">
      <alignment horizontal="right" vertical="center" wrapText="1"/>
    </xf>
    <xf numFmtId="2" fontId="50" fillId="0" borderId="11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52" fillId="0" borderId="13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51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center" wrapText="1"/>
    </xf>
    <xf numFmtId="0" fontId="50" fillId="0" borderId="11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99" zoomScaleNormal="99" zoomScalePageLayoutView="0" workbookViewId="0" topLeftCell="A1">
      <pane ySplit="6" topLeftCell="A7" activePane="bottomLeft" state="frozen"/>
      <selection pane="topLeft" activeCell="A1" sqref="A1"/>
      <selection pane="bottomLeft" activeCell="V6" sqref="V6"/>
    </sheetView>
  </sheetViews>
  <sheetFormatPr defaultColWidth="9.140625" defaultRowHeight="15"/>
  <cols>
    <col min="1" max="1" width="7.421875" style="0" customWidth="1"/>
    <col min="2" max="2" width="12.421875" style="0" customWidth="1"/>
    <col min="3" max="3" width="9.57421875" style="0" customWidth="1"/>
    <col min="4" max="8" width="9.140625" style="56" customWidth="1"/>
    <col min="9" max="9" width="14.140625" style="48" customWidth="1"/>
    <col min="10" max="18" width="9.140625" style="0" customWidth="1"/>
    <col min="20" max="20" width="17.00390625" style="0" customWidth="1"/>
    <col min="21" max="21" width="12.140625" style="0" customWidth="1"/>
    <col min="22" max="22" width="18.421875" style="1" customWidth="1"/>
    <col min="23" max="23" width="10.140625" style="0" bestFit="1" customWidth="1"/>
  </cols>
  <sheetData>
    <row r="1" spans="1:21" ht="21.7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81.75" customHeight="1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2.25" customHeight="1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27.75" customHeight="1">
      <c r="A4" s="83" t="s">
        <v>15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5.75">
      <c r="A5" s="84" t="s">
        <v>26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86.25" customHeight="1">
      <c r="A6" s="3" t="s">
        <v>0</v>
      </c>
      <c r="B6" s="4" t="s">
        <v>1</v>
      </c>
      <c r="C6" s="4" t="s">
        <v>2</v>
      </c>
      <c r="D6" s="50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41" t="s">
        <v>47</v>
      </c>
      <c r="J6" s="5" t="s">
        <v>31</v>
      </c>
      <c r="K6" s="5" t="s">
        <v>32</v>
      </c>
      <c r="L6" s="5" t="s">
        <v>35</v>
      </c>
      <c r="M6" s="5" t="s">
        <v>36</v>
      </c>
      <c r="N6" s="5" t="s">
        <v>37</v>
      </c>
      <c r="O6" s="5" t="s">
        <v>38</v>
      </c>
      <c r="P6" s="5" t="s">
        <v>39</v>
      </c>
      <c r="Q6" s="5" t="s">
        <v>40</v>
      </c>
      <c r="R6" s="5" t="s">
        <v>42</v>
      </c>
      <c r="S6" s="5" t="s">
        <v>41</v>
      </c>
      <c r="T6" s="4" t="s">
        <v>29</v>
      </c>
      <c r="U6" s="4" t="s">
        <v>16</v>
      </c>
    </row>
    <row r="7" spans="1:22" ht="89.25" customHeight="1">
      <c r="A7" s="59" t="s">
        <v>8</v>
      </c>
      <c r="B7" s="72" t="s">
        <v>43</v>
      </c>
      <c r="C7" s="72" t="s">
        <v>44</v>
      </c>
      <c r="D7" s="15" t="s">
        <v>14</v>
      </c>
      <c r="E7" s="15" t="s">
        <v>76</v>
      </c>
      <c r="F7" s="15">
        <v>2013</v>
      </c>
      <c r="G7" s="15">
        <v>3</v>
      </c>
      <c r="H7" s="15">
        <v>1</v>
      </c>
      <c r="I7" s="25">
        <v>1036844.3</v>
      </c>
      <c r="J7" s="20">
        <v>4466.96</v>
      </c>
      <c r="K7" s="20">
        <v>16462.88</v>
      </c>
      <c r="L7" s="20"/>
      <c r="M7" s="20"/>
      <c r="N7" s="20"/>
      <c r="O7" s="21"/>
      <c r="P7" s="21"/>
      <c r="Q7" s="21"/>
      <c r="R7" s="21"/>
      <c r="S7" s="22"/>
      <c r="T7" s="23">
        <f>SUM(I7:Q7)</f>
        <v>1057774.14</v>
      </c>
      <c r="U7" s="33"/>
      <c r="V7" s="14"/>
    </row>
    <row r="8" spans="1:22" ht="15">
      <c r="A8" s="59"/>
      <c r="B8" s="72"/>
      <c r="C8" s="72"/>
      <c r="D8" s="15"/>
      <c r="E8" s="15"/>
      <c r="F8" s="15"/>
      <c r="G8" s="15"/>
      <c r="H8" s="15"/>
      <c r="I8" s="42"/>
      <c r="J8" s="30"/>
      <c r="K8" s="30"/>
      <c r="L8" s="30"/>
      <c r="M8" s="30"/>
      <c r="N8" s="30"/>
      <c r="O8" s="26"/>
      <c r="P8" s="26"/>
      <c r="Q8" s="26"/>
      <c r="R8" s="26"/>
      <c r="S8" s="27"/>
      <c r="T8" s="33"/>
      <c r="U8" s="33"/>
      <c r="V8" s="14"/>
    </row>
    <row r="9" spans="1:22" ht="15">
      <c r="A9" s="59"/>
      <c r="B9" s="72"/>
      <c r="C9" s="72"/>
      <c r="D9" s="73" t="s">
        <v>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29">
        <f>SUM(T7:T8)</f>
        <v>1057774.14</v>
      </c>
      <c r="U9" s="33"/>
      <c r="V9" s="14"/>
    </row>
    <row r="10" spans="1:22" ht="71.25" customHeight="1">
      <c r="A10" s="59" t="s">
        <v>10</v>
      </c>
      <c r="B10" s="72" t="s">
        <v>45</v>
      </c>
      <c r="C10" s="72" t="s">
        <v>46</v>
      </c>
      <c r="D10" s="15" t="s">
        <v>14</v>
      </c>
      <c r="E10" s="15">
        <v>1959</v>
      </c>
      <c r="F10" s="15">
        <v>2013</v>
      </c>
      <c r="G10" s="15">
        <v>4</v>
      </c>
      <c r="H10" s="15">
        <v>2</v>
      </c>
      <c r="I10" s="25">
        <v>1024182.32</v>
      </c>
      <c r="J10" s="20">
        <v>9366.44</v>
      </c>
      <c r="K10" s="20">
        <v>9377.64</v>
      </c>
      <c r="L10" s="20"/>
      <c r="M10" s="20"/>
      <c r="N10" s="20"/>
      <c r="O10" s="21"/>
      <c r="P10" s="21"/>
      <c r="Q10" s="21"/>
      <c r="R10" s="21"/>
      <c r="S10" s="22"/>
      <c r="T10" s="23">
        <f>SUM(I10:Q10)</f>
        <v>1042926.3999999999</v>
      </c>
      <c r="U10" s="33"/>
      <c r="V10" s="14"/>
    </row>
    <row r="11" spans="1:22" ht="15">
      <c r="A11" s="59"/>
      <c r="B11" s="72"/>
      <c r="C11" s="72"/>
      <c r="D11" s="15"/>
      <c r="E11" s="15"/>
      <c r="F11" s="15"/>
      <c r="G11" s="15"/>
      <c r="H11" s="15"/>
      <c r="I11" s="42"/>
      <c r="J11" s="30"/>
      <c r="K11" s="30"/>
      <c r="L11" s="30"/>
      <c r="M11" s="30"/>
      <c r="N11" s="30"/>
      <c r="O11" s="26"/>
      <c r="P11" s="26"/>
      <c r="Q11" s="26"/>
      <c r="R11" s="26"/>
      <c r="S11" s="27"/>
      <c r="T11" s="33"/>
      <c r="U11" s="33"/>
      <c r="V11" s="14"/>
    </row>
    <row r="12" spans="1:22" ht="15">
      <c r="A12" s="59"/>
      <c r="B12" s="72"/>
      <c r="C12" s="72"/>
      <c r="D12" s="73" t="s">
        <v>9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24">
        <f>SUM(T10:T11)</f>
        <v>1042926.3999999999</v>
      </c>
      <c r="U12" s="33"/>
      <c r="V12" s="14"/>
    </row>
    <row r="13" spans="1:22" ht="77.25" customHeight="1">
      <c r="A13" s="59" t="s">
        <v>11</v>
      </c>
      <c r="B13" s="72" t="s">
        <v>48</v>
      </c>
      <c r="C13" s="72" t="s">
        <v>49</v>
      </c>
      <c r="D13" s="15" t="s">
        <v>14</v>
      </c>
      <c r="E13" s="15">
        <v>1988</v>
      </c>
      <c r="F13" s="15">
        <v>2013</v>
      </c>
      <c r="G13" s="15">
        <v>5</v>
      </c>
      <c r="H13" s="15">
        <v>1</v>
      </c>
      <c r="I13" s="25">
        <v>949243.23</v>
      </c>
      <c r="J13" s="20">
        <v>8651.46</v>
      </c>
      <c r="K13" s="20">
        <v>19356.73</v>
      </c>
      <c r="L13" s="20"/>
      <c r="M13" s="20"/>
      <c r="N13" s="20"/>
      <c r="O13" s="21"/>
      <c r="P13" s="21"/>
      <c r="Q13" s="21"/>
      <c r="R13" s="21"/>
      <c r="S13" s="21"/>
      <c r="T13" s="23">
        <f>SUM(I13:Q13)</f>
        <v>977251.4199999999</v>
      </c>
      <c r="U13" s="33"/>
      <c r="V13" s="14"/>
    </row>
    <row r="14" spans="1:22" ht="15">
      <c r="A14" s="59"/>
      <c r="B14" s="72"/>
      <c r="C14" s="72"/>
      <c r="D14" s="15"/>
      <c r="E14" s="15"/>
      <c r="F14" s="15"/>
      <c r="G14" s="15"/>
      <c r="H14" s="15"/>
      <c r="I14" s="42"/>
      <c r="J14" s="30"/>
      <c r="K14" s="30"/>
      <c r="L14" s="30"/>
      <c r="M14" s="30"/>
      <c r="N14" s="30"/>
      <c r="O14" s="26"/>
      <c r="P14" s="26"/>
      <c r="Q14" s="26"/>
      <c r="R14" s="26"/>
      <c r="S14" s="26"/>
      <c r="T14" s="33"/>
      <c r="U14" s="33"/>
      <c r="V14" s="14"/>
    </row>
    <row r="15" spans="1:22" ht="15">
      <c r="A15" s="59"/>
      <c r="B15" s="72"/>
      <c r="C15" s="72"/>
      <c r="D15" s="15"/>
      <c r="E15" s="15"/>
      <c r="F15" s="15"/>
      <c r="G15" s="15"/>
      <c r="H15" s="15"/>
      <c r="I15" s="42"/>
      <c r="J15" s="30"/>
      <c r="K15" s="30"/>
      <c r="L15" s="30"/>
      <c r="M15" s="26"/>
      <c r="N15" s="30"/>
      <c r="O15" s="30"/>
      <c r="P15" s="30"/>
      <c r="Q15" s="30"/>
      <c r="R15" s="30"/>
      <c r="S15" s="26"/>
      <c r="T15" s="33"/>
      <c r="U15" s="33"/>
      <c r="V15" s="14"/>
    </row>
    <row r="16" spans="1:22" ht="34.5" customHeight="1">
      <c r="A16" s="59"/>
      <c r="B16" s="72"/>
      <c r="C16" s="72"/>
      <c r="D16" s="73" t="s">
        <v>12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24">
        <f>SUM(T13:T15)</f>
        <v>977251.4199999999</v>
      </c>
      <c r="U16" s="33"/>
      <c r="V16" s="14"/>
    </row>
    <row r="17" spans="1:22" ht="80.25" customHeight="1">
      <c r="A17" s="59" t="s">
        <v>13</v>
      </c>
      <c r="B17" s="72" t="s">
        <v>50</v>
      </c>
      <c r="C17" s="72" t="s">
        <v>51</v>
      </c>
      <c r="D17" s="15" t="s">
        <v>14</v>
      </c>
      <c r="E17" s="15">
        <v>1985</v>
      </c>
      <c r="F17" s="15">
        <v>2013</v>
      </c>
      <c r="G17" s="15">
        <v>3</v>
      </c>
      <c r="H17" s="15">
        <v>1</v>
      </c>
      <c r="I17" s="25">
        <v>608339.64</v>
      </c>
      <c r="J17" s="20">
        <v>4978.66</v>
      </c>
      <c r="K17" s="20">
        <v>10275.74</v>
      </c>
      <c r="L17" s="20"/>
      <c r="M17" s="20"/>
      <c r="N17" s="20"/>
      <c r="O17" s="21"/>
      <c r="P17" s="21"/>
      <c r="Q17" s="21"/>
      <c r="R17" s="21"/>
      <c r="S17" s="21"/>
      <c r="T17" s="23">
        <f>SUM(I17:Q17)</f>
        <v>623594.04</v>
      </c>
      <c r="U17" s="33"/>
      <c r="V17" s="14"/>
    </row>
    <row r="18" spans="1:22" ht="15">
      <c r="A18" s="59"/>
      <c r="B18" s="72"/>
      <c r="C18" s="72"/>
      <c r="D18" s="15"/>
      <c r="E18" s="15"/>
      <c r="F18" s="15"/>
      <c r="G18" s="15"/>
      <c r="H18" s="15"/>
      <c r="I18" s="42"/>
      <c r="J18" s="30"/>
      <c r="K18" s="30"/>
      <c r="L18" s="30"/>
      <c r="M18" s="30"/>
      <c r="N18" s="30"/>
      <c r="O18" s="26"/>
      <c r="P18" s="26"/>
      <c r="Q18" s="26"/>
      <c r="R18" s="26"/>
      <c r="S18" s="26"/>
      <c r="T18" s="33"/>
      <c r="U18" s="33"/>
      <c r="V18" s="14"/>
    </row>
    <row r="19" spans="1:22" ht="15">
      <c r="A19" s="59"/>
      <c r="B19" s="72"/>
      <c r="C19" s="72"/>
      <c r="D19" s="73" t="s">
        <v>9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24">
        <f>SUM(T17:T18)</f>
        <v>623594.04</v>
      </c>
      <c r="U19" s="33"/>
      <c r="V19" s="14"/>
    </row>
    <row r="20" spans="1:22" ht="72.75" customHeight="1">
      <c r="A20" s="67" t="s">
        <v>33</v>
      </c>
      <c r="B20" s="59" t="s">
        <v>52</v>
      </c>
      <c r="C20" s="59" t="s">
        <v>25</v>
      </c>
      <c r="D20" s="15" t="s">
        <v>73</v>
      </c>
      <c r="E20" s="15">
        <v>1982</v>
      </c>
      <c r="F20" s="15">
        <v>2013</v>
      </c>
      <c r="G20" s="15">
        <v>4</v>
      </c>
      <c r="H20" s="15">
        <v>1</v>
      </c>
      <c r="I20" s="25">
        <v>149569.6</v>
      </c>
      <c r="J20" s="20"/>
      <c r="K20" s="20"/>
      <c r="L20" s="20"/>
      <c r="M20" s="20"/>
      <c r="N20" s="20"/>
      <c r="O20" s="21"/>
      <c r="P20" s="21"/>
      <c r="Q20" s="21"/>
      <c r="R20" s="21"/>
      <c r="S20" s="21"/>
      <c r="T20" s="23">
        <f>SUM(I20:Q20)</f>
        <v>149569.6</v>
      </c>
      <c r="U20" s="33"/>
      <c r="V20" s="14"/>
    </row>
    <row r="21" spans="1:22" ht="15">
      <c r="A21" s="68"/>
      <c r="B21" s="59"/>
      <c r="C21" s="59"/>
      <c r="D21" s="15"/>
      <c r="E21" s="15"/>
      <c r="F21" s="15"/>
      <c r="G21" s="15"/>
      <c r="H21" s="15"/>
      <c r="I21" s="42"/>
      <c r="J21" s="30"/>
      <c r="K21" s="30"/>
      <c r="L21" s="30"/>
      <c r="M21" s="30"/>
      <c r="N21" s="30"/>
      <c r="O21" s="26"/>
      <c r="P21" s="26"/>
      <c r="Q21" s="26"/>
      <c r="R21" s="26"/>
      <c r="S21" s="26"/>
      <c r="T21" s="33"/>
      <c r="U21" s="33"/>
      <c r="V21" s="14"/>
    </row>
    <row r="22" spans="1:22" ht="15" customHeight="1">
      <c r="A22" s="69"/>
      <c r="B22" s="59"/>
      <c r="C22" s="59"/>
      <c r="D22" s="73" t="s">
        <v>9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  <c r="T22" s="24">
        <f>SUM(T20:T21)</f>
        <v>149569.6</v>
      </c>
      <c r="U22" s="33"/>
      <c r="V22" s="14"/>
    </row>
    <row r="23" spans="1:22" ht="64.5" customHeight="1">
      <c r="A23" s="59" t="s">
        <v>34</v>
      </c>
      <c r="B23" s="72" t="s">
        <v>53</v>
      </c>
      <c r="C23" s="72" t="s">
        <v>54</v>
      </c>
      <c r="D23" s="15"/>
      <c r="E23" s="15"/>
      <c r="F23" s="15"/>
      <c r="G23" s="15"/>
      <c r="H23" s="15"/>
      <c r="I23" s="38">
        <v>1001090.39</v>
      </c>
      <c r="J23" s="25">
        <v>3695.16</v>
      </c>
      <c r="K23" s="25">
        <v>11278.15</v>
      </c>
      <c r="L23" s="25"/>
      <c r="M23" s="25"/>
      <c r="N23" s="25"/>
      <c r="O23" s="25"/>
      <c r="P23" s="25"/>
      <c r="Q23" s="25"/>
      <c r="R23" s="25"/>
      <c r="S23" s="25"/>
      <c r="T23" s="23">
        <f>SUM(I23:S23)</f>
        <v>1016063.7000000001</v>
      </c>
      <c r="U23" s="33"/>
      <c r="V23" s="14"/>
    </row>
    <row r="24" spans="1:22" ht="15">
      <c r="A24" s="59"/>
      <c r="B24" s="72"/>
      <c r="C24" s="72"/>
      <c r="D24" s="15"/>
      <c r="E24" s="15">
        <v>1994</v>
      </c>
      <c r="F24" s="15">
        <v>2013</v>
      </c>
      <c r="G24" s="15">
        <v>3</v>
      </c>
      <c r="H24" s="15">
        <v>1</v>
      </c>
      <c r="I24" s="43"/>
      <c r="J24" s="20"/>
      <c r="K24" s="20"/>
      <c r="L24" s="20"/>
      <c r="M24" s="20"/>
      <c r="N24" s="20"/>
      <c r="O24" s="21"/>
      <c r="P24" s="21"/>
      <c r="Q24" s="21"/>
      <c r="R24" s="21"/>
      <c r="S24" s="21"/>
      <c r="T24" s="23"/>
      <c r="U24" s="33"/>
      <c r="V24" s="14"/>
    </row>
    <row r="25" spans="1:22" ht="15">
      <c r="A25" s="59"/>
      <c r="B25" s="72"/>
      <c r="C25" s="72"/>
      <c r="D25" s="15"/>
      <c r="E25" s="15"/>
      <c r="F25" s="15"/>
      <c r="G25" s="15"/>
      <c r="H25" s="15"/>
      <c r="I25" s="43"/>
      <c r="J25" s="16"/>
      <c r="K25" s="16"/>
      <c r="L25" s="16"/>
      <c r="M25" s="16"/>
      <c r="N25" s="16"/>
      <c r="O25" s="15"/>
      <c r="P25" s="15"/>
      <c r="Q25" s="15"/>
      <c r="R25" s="15"/>
      <c r="S25" s="15"/>
      <c r="T25" s="33"/>
      <c r="U25" s="33"/>
      <c r="V25" s="14"/>
    </row>
    <row r="26" spans="1:22" ht="31.5" customHeight="1">
      <c r="A26" s="59"/>
      <c r="B26" s="72"/>
      <c r="C26" s="72"/>
      <c r="D26" s="73" t="s">
        <v>9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24">
        <f>SUM(T23:T25)</f>
        <v>1016063.7000000001</v>
      </c>
      <c r="U26" s="33"/>
      <c r="V26" s="14"/>
    </row>
    <row r="27" spans="1:22" ht="104.25" customHeight="1">
      <c r="A27" s="59" t="s">
        <v>62</v>
      </c>
      <c r="B27" s="72" t="s">
        <v>55</v>
      </c>
      <c r="C27" s="72" t="s">
        <v>56</v>
      </c>
      <c r="D27" s="15" t="s">
        <v>14</v>
      </c>
      <c r="E27" s="15" t="s">
        <v>74</v>
      </c>
      <c r="F27" s="15">
        <v>2013</v>
      </c>
      <c r="G27" s="15">
        <v>2</v>
      </c>
      <c r="H27" s="15">
        <v>1</v>
      </c>
      <c r="I27" s="38">
        <v>1026666.14</v>
      </c>
      <c r="J27" s="38">
        <v>10629.64</v>
      </c>
      <c r="K27" s="38">
        <v>51469.17</v>
      </c>
      <c r="L27" s="25"/>
      <c r="M27" s="25"/>
      <c r="N27" s="25"/>
      <c r="O27" s="25"/>
      <c r="P27" s="25"/>
      <c r="Q27" s="25"/>
      <c r="R27" s="25"/>
      <c r="S27" s="25"/>
      <c r="T27" s="23">
        <f>SUM(I27:S27)</f>
        <v>1088764.95</v>
      </c>
      <c r="U27" s="33"/>
      <c r="V27" s="14"/>
    </row>
    <row r="28" spans="1:22" ht="15">
      <c r="A28" s="59"/>
      <c r="B28" s="72"/>
      <c r="C28" s="72"/>
      <c r="D28" s="15"/>
      <c r="E28" s="15"/>
      <c r="F28" s="15"/>
      <c r="G28" s="15"/>
      <c r="H28" s="15"/>
      <c r="I28" s="43"/>
      <c r="J28" s="16"/>
      <c r="K28" s="16"/>
      <c r="L28" s="16"/>
      <c r="M28" s="16"/>
      <c r="N28" s="16"/>
      <c r="O28" s="15"/>
      <c r="P28" s="15"/>
      <c r="Q28" s="15"/>
      <c r="R28" s="15"/>
      <c r="S28" s="15"/>
      <c r="T28" s="33"/>
      <c r="U28" s="33"/>
      <c r="V28" s="14"/>
    </row>
    <row r="29" spans="1:22" ht="15">
      <c r="A29" s="59"/>
      <c r="B29" s="72"/>
      <c r="C29" s="72"/>
      <c r="D29" s="73" t="s">
        <v>9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24">
        <f>SUM(T27:T28)</f>
        <v>1088764.95</v>
      </c>
      <c r="U29" s="33"/>
      <c r="V29" s="14"/>
    </row>
    <row r="30" spans="1:22" ht="91.5" customHeight="1">
      <c r="A30" s="59" t="s">
        <v>63</v>
      </c>
      <c r="B30" s="72" t="s">
        <v>57</v>
      </c>
      <c r="C30" s="72" t="s">
        <v>58</v>
      </c>
      <c r="D30" s="15" t="s">
        <v>14</v>
      </c>
      <c r="E30" s="15">
        <v>1962</v>
      </c>
      <c r="F30" s="15">
        <v>2013</v>
      </c>
      <c r="G30" s="15">
        <v>4</v>
      </c>
      <c r="H30" s="15">
        <v>1</v>
      </c>
      <c r="I30" s="38">
        <v>504888</v>
      </c>
      <c r="J30" s="34">
        <v>4945</v>
      </c>
      <c r="K30" s="34">
        <v>7630</v>
      </c>
      <c r="L30" s="34"/>
      <c r="M30" s="34"/>
      <c r="N30" s="34"/>
      <c r="O30" s="34"/>
      <c r="P30" s="34"/>
      <c r="Q30" s="34"/>
      <c r="R30" s="34"/>
      <c r="S30" s="34"/>
      <c r="T30" s="35">
        <f>SUM(I30:S30)</f>
        <v>517463</v>
      </c>
      <c r="U30" s="33"/>
      <c r="V30" s="14"/>
    </row>
    <row r="31" spans="1:23" ht="15">
      <c r="A31" s="59"/>
      <c r="B31" s="72"/>
      <c r="C31" s="72"/>
      <c r="D31" s="15"/>
      <c r="E31" s="15"/>
      <c r="F31" s="15"/>
      <c r="G31" s="15"/>
      <c r="H31" s="15"/>
      <c r="I31" s="43"/>
      <c r="J31" s="16"/>
      <c r="K31" s="16"/>
      <c r="L31" s="16"/>
      <c r="M31" s="16"/>
      <c r="N31" s="16"/>
      <c r="O31" s="15"/>
      <c r="P31" s="15"/>
      <c r="Q31" s="15"/>
      <c r="R31" s="15"/>
      <c r="S31" s="15"/>
      <c r="T31" s="18"/>
      <c r="U31" s="33"/>
      <c r="V31" s="14"/>
      <c r="W31" s="49"/>
    </row>
    <row r="32" spans="1:22" ht="15">
      <c r="A32" s="59"/>
      <c r="B32" s="72"/>
      <c r="C32" s="72"/>
      <c r="D32" s="73" t="s">
        <v>9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35">
        <f>SUM(T30:T31)</f>
        <v>517463</v>
      </c>
      <c r="U32" s="33"/>
      <c r="V32" s="14"/>
    </row>
    <row r="33" spans="1:22" ht="67.5" customHeight="1">
      <c r="A33" s="59" t="s">
        <v>61</v>
      </c>
      <c r="B33" s="72" t="s">
        <v>59</v>
      </c>
      <c r="C33" s="72" t="s">
        <v>60</v>
      </c>
      <c r="D33" s="15" t="s">
        <v>14</v>
      </c>
      <c r="E33" s="15">
        <v>1963</v>
      </c>
      <c r="F33" s="15">
        <v>2013</v>
      </c>
      <c r="G33" s="15">
        <v>5</v>
      </c>
      <c r="H33" s="15">
        <v>0</v>
      </c>
      <c r="I33" s="38">
        <v>1113895.64</v>
      </c>
      <c r="J33" s="38">
        <v>4187.3</v>
      </c>
      <c r="K33" s="38">
        <v>15706.74</v>
      </c>
      <c r="L33" s="38"/>
      <c r="M33" s="38"/>
      <c r="N33" s="38"/>
      <c r="O33" s="38"/>
      <c r="P33" s="38"/>
      <c r="Q33" s="38"/>
      <c r="R33" s="38"/>
      <c r="S33" s="38"/>
      <c r="T33" s="39">
        <f>SUM(I33:S33)</f>
        <v>1133789.68</v>
      </c>
      <c r="U33" s="33"/>
      <c r="V33" s="14"/>
    </row>
    <row r="34" spans="1:22" ht="15">
      <c r="A34" s="59"/>
      <c r="B34" s="72"/>
      <c r="C34" s="72"/>
      <c r="D34" s="15"/>
      <c r="E34" s="15"/>
      <c r="F34" s="15"/>
      <c r="G34" s="15"/>
      <c r="H34" s="15"/>
      <c r="I34" s="38"/>
      <c r="J34" s="37"/>
      <c r="K34" s="37"/>
      <c r="L34" s="37"/>
      <c r="M34" s="37"/>
      <c r="N34" s="37"/>
      <c r="O34" s="36"/>
      <c r="P34" s="36"/>
      <c r="Q34" s="36"/>
      <c r="R34" s="36"/>
      <c r="S34" s="36"/>
      <c r="T34" s="39"/>
      <c r="U34" s="33"/>
      <c r="V34" s="14"/>
    </row>
    <row r="35" spans="1:22" ht="15">
      <c r="A35" s="59"/>
      <c r="B35" s="72"/>
      <c r="C35" s="72"/>
      <c r="D35" s="15"/>
      <c r="E35" s="15"/>
      <c r="F35" s="15"/>
      <c r="G35" s="15"/>
      <c r="H35" s="15"/>
      <c r="I35" s="38"/>
      <c r="J35" s="37"/>
      <c r="K35" s="37"/>
      <c r="L35" s="37"/>
      <c r="M35" s="37"/>
      <c r="N35" s="37"/>
      <c r="O35" s="36"/>
      <c r="P35" s="36"/>
      <c r="Q35" s="36"/>
      <c r="R35" s="36"/>
      <c r="S35" s="36"/>
      <c r="T35" s="39"/>
      <c r="U35" s="33"/>
      <c r="V35" s="14"/>
    </row>
    <row r="36" spans="1:22" ht="15">
      <c r="A36" s="59"/>
      <c r="B36" s="72"/>
      <c r="C36" s="72"/>
      <c r="D36" s="76" t="s">
        <v>9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35">
        <f>SUM(T33:T35)</f>
        <v>1133789.68</v>
      </c>
      <c r="U36" s="33"/>
      <c r="V36" s="14"/>
    </row>
    <row r="37" spans="1:22" ht="57.75" customHeight="1">
      <c r="A37" s="70" t="s">
        <v>64</v>
      </c>
      <c r="B37" s="59" t="s">
        <v>66</v>
      </c>
      <c r="C37" s="60" t="s">
        <v>67</v>
      </c>
      <c r="D37" s="17" t="s">
        <v>14</v>
      </c>
      <c r="E37" s="52">
        <v>1972</v>
      </c>
      <c r="F37" s="17">
        <v>2013</v>
      </c>
      <c r="G37" s="17">
        <v>5</v>
      </c>
      <c r="H37" s="17">
        <v>0</v>
      </c>
      <c r="I37" s="44">
        <f>ROUND(696027.16/0.702804,2)</f>
        <v>990357.43</v>
      </c>
      <c r="J37" s="7">
        <f>ROUND(5068.1/0.702804,2)</f>
        <v>7211.26</v>
      </c>
      <c r="K37" s="6">
        <f>ROUND(15260.61/0.702804,2)</f>
        <v>21713.89</v>
      </c>
      <c r="L37" s="6"/>
      <c r="M37" s="6"/>
      <c r="N37" s="6"/>
      <c r="O37" s="27"/>
      <c r="P37" s="27"/>
      <c r="Q37" s="27"/>
      <c r="R37" s="27"/>
      <c r="S37" s="27"/>
      <c r="T37" s="8">
        <f>SUM(I37:S37)</f>
        <v>1019282.5800000001</v>
      </c>
      <c r="U37" s="8"/>
      <c r="V37" s="14"/>
    </row>
    <row r="38" spans="1:22" ht="15">
      <c r="A38" s="70"/>
      <c r="B38" s="59"/>
      <c r="C38" s="60"/>
      <c r="D38" s="17"/>
      <c r="E38" s="52"/>
      <c r="F38" s="17"/>
      <c r="G38" s="17"/>
      <c r="H38" s="17"/>
      <c r="I38" s="44"/>
      <c r="J38" s="7"/>
      <c r="K38" s="6"/>
      <c r="L38" s="6"/>
      <c r="M38" s="6"/>
      <c r="N38" s="6"/>
      <c r="O38" s="6"/>
      <c r="P38" s="6"/>
      <c r="Q38" s="27"/>
      <c r="R38" s="27"/>
      <c r="S38" s="27"/>
      <c r="T38" s="8"/>
      <c r="U38" s="8"/>
      <c r="V38" s="14"/>
    </row>
    <row r="39" spans="1:22" ht="15">
      <c r="A39" s="70"/>
      <c r="B39" s="59"/>
      <c r="C39" s="60"/>
      <c r="D39" s="61" t="s">
        <v>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10">
        <f>T37</f>
        <v>1019282.5800000001</v>
      </c>
      <c r="U39" s="8"/>
      <c r="V39" s="14"/>
    </row>
    <row r="40" spans="1:22" s="9" customFormat="1" ht="57.75" customHeight="1">
      <c r="A40" s="70" t="s">
        <v>65</v>
      </c>
      <c r="B40" s="59" t="s">
        <v>68</v>
      </c>
      <c r="C40" s="60" t="s">
        <v>69</v>
      </c>
      <c r="D40" s="17" t="s">
        <v>14</v>
      </c>
      <c r="E40" s="52">
        <v>1978</v>
      </c>
      <c r="F40" s="17">
        <v>2013</v>
      </c>
      <c r="G40" s="17">
        <v>5</v>
      </c>
      <c r="H40" s="17">
        <v>0</v>
      </c>
      <c r="I40" s="44">
        <f>ROUND(739774.4/0.702804,2)</f>
        <v>1052604.14</v>
      </c>
      <c r="J40" s="7">
        <f>ROUND(4625.46/0.702804,2)</f>
        <v>6581.44</v>
      </c>
      <c r="K40" s="6">
        <f>ROUND(8869.25/0.702804,2)</f>
        <v>12619.81</v>
      </c>
      <c r="L40" s="6"/>
      <c r="M40" s="6"/>
      <c r="N40" s="6"/>
      <c r="O40" s="27"/>
      <c r="P40" s="27"/>
      <c r="Q40" s="27"/>
      <c r="R40" s="27"/>
      <c r="S40" s="27"/>
      <c r="T40" s="8">
        <f>SUM(I40:S40)</f>
        <v>1071805.39</v>
      </c>
      <c r="U40" s="8"/>
      <c r="V40" s="14"/>
    </row>
    <row r="41" spans="1:22" s="9" customFormat="1" ht="15">
      <c r="A41" s="70"/>
      <c r="B41" s="59"/>
      <c r="C41" s="60"/>
      <c r="D41" s="17"/>
      <c r="E41" s="52"/>
      <c r="F41" s="17"/>
      <c r="G41" s="17"/>
      <c r="H41" s="17"/>
      <c r="I41" s="44"/>
      <c r="J41" s="7"/>
      <c r="K41" s="6"/>
      <c r="L41" s="6"/>
      <c r="M41" s="6"/>
      <c r="N41" s="6"/>
      <c r="O41" s="6"/>
      <c r="P41" s="6"/>
      <c r="Q41" s="27"/>
      <c r="R41" s="27"/>
      <c r="S41" s="27"/>
      <c r="T41" s="8"/>
      <c r="U41" s="8"/>
      <c r="V41" s="14"/>
    </row>
    <row r="42" spans="1:22" s="9" customFormat="1" ht="15" customHeight="1">
      <c r="A42" s="70"/>
      <c r="B42" s="59"/>
      <c r="C42" s="60"/>
      <c r="D42" s="61" t="s">
        <v>9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10">
        <f>T40</f>
        <v>1071805.39</v>
      </c>
      <c r="U42" s="8"/>
      <c r="V42" s="14"/>
    </row>
    <row r="43" spans="1:22" s="9" customFormat="1" ht="57.75" customHeight="1">
      <c r="A43" s="64" t="s">
        <v>70</v>
      </c>
      <c r="B43" s="67" t="s">
        <v>71</v>
      </c>
      <c r="C43" s="64" t="s">
        <v>72</v>
      </c>
      <c r="D43" s="57" t="s">
        <v>14</v>
      </c>
      <c r="E43" s="57" t="s">
        <v>75</v>
      </c>
      <c r="F43" s="57">
        <v>2013</v>
      </c>
      <c r="G43" s="57">
        <v>4</v>
      </c>
      <c r="H43" s="57">
        <v>1</v>
      </c>
      <c r="I43" s="44">
        <v>635671.52</v>
      </c>
      <c r="J43" s="6">
        <v>5366.12</v>
      </c>
      <c r="K43" s="6">
        <v>10052.99</v>
      </c>
      <c r="L43" s="40"/>
      <c r="M43" s="40"/>
      <c r="N43" s="40"/>
      <c r="O43" s="40"/>
      <c r="P43" s="40"/>
      <c r="Q43" s="40"/>
      <c r="R43" s="40"/>
      <c r="S43" s="40"/>
      <c r="T43" s="8">
        <f>SUM(I43:S43)</f>
        <v>651090.63</v>
      </c>
      <c r="U43" s="8"/>
      <c r="V43" s="14"/>
    </row>
    <row r="44" spans="1:22" s="9" customFormat="1" ht="15" customHeight="1">
      <c r="A44" s="65"/>
      <c r="B44" s="68"/>
      <c r="C44" s="65"/>
      <c r="D44" s="53"/>
      <c r="E44" s="53"/>
      <c r="F44" s="53"/>
      <c r="G44" s="53"/>
      <c r="H44" s="53"/>
      <c r="I44" s="45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10"/>
      <c r="U44" s="8"/>
      <c r="V44" s="14"/>
    </row>
    <row r="45" spans="1:22" s="9" customFormat="1" ht="15" customHeight="1">
      <c r="A45" s="66"/>
      <c r="B45" s="69"/>
      <c r="C45" s="66"/>
      <c r="D45" s="61" t="s">
        <v>9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10">
        <f>T43</f>
        <v>651090.63</v>
      </c>
      <c r="U45" s="8"/>
      <c r="V45" s="14"/>
    </row>
    <row r="46" spans="1:22" s="9" customFormat="1" ht="15" customHeight="1">
      <c r="A46" s="27"/>
      <c r="B46" s="26"/>
      <c r="C46" s="28"/>
      <c r="D46" s="54"/>
      <c r="E46" s="55"/>
      <c r="F46" s="55"/>
      <c r="G46" s="55"/>
      <c r="H46" s="55"/>
      <c r="I46" s="46"/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10"/>
      <c r="U46" s="8"/>
      <c r="V46" s="14"/>
    </row>
    <row r="47" spans="1:22" ht="24.75" customHeight="1">
      <c r="A47" s="71" t="s">
        <v>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19">
        <f>T9+T12+T16+T19+T22+T26+T29+T32+T36+T39+T42+T45</f>
        <v>10349375.530000001</v>
      </c>
      <c r="U47" s="33"/>
      <c r="V47" s="2"/>
    </row>
    <row r="50" spans="1:21" s="1" customFormat="1" ht="15.75">
      <c r="A50" s="11" t="s">
        <v>18</v>
      </c>
      <c r="B50" s="12"/>
      <c r="C50" s="12"/>
      <c r="D50" s="56"/>
      <c r="E50" s="56"/>
      <c r="F50" s="56"/>
      <c r="G50" s="56"/>
      <c r="H50" s="56"/>
      <c r="I50" s="4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" customFormat="1" ht="15.75">
      <c r="A51" s="13"/>
      <c r="B51" s="12"/>
      <c r="C51" s="12"/>
      <c r="D51" s="56"/>
      <c r="E51" s="56"/>
      <c r="F51" s="56"/>
      <c r="G51" s="56"/>
      <c r="H51" s="56"/>
      <c r="I51" s="4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1" customFormat="1" ht="15.75">
      <c r="A52" s="58" t="s">
        <v>19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1" customFormat="1" ht="15.75">
      <c r="A53" s="58" t="s">
        <v>20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1" customFormat="1" ht="15.75">
      <c r="A54" s="58" t="s">
        <v>21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1" customFormat="1" ht="15.75">
      <c r="A55" s="58" t="s">
        <v>22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1" customFormat="1" ht="15.75">
      <c r="A56" s="58" t="s">
        <v>23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1" customFormat="1" ht="15.75">
      <c r="A57" s="58" t="s">
        <v>24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1" customFormat="1" ht="15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1" customFormat="1" ht="15" customHeight="1">
      <c r="A59" s="58" t="s">
        <v>28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</sheetData>
  <sheetProtection/>
  <mergeCells count="62">
    <mergeCell ref="A1:U1"/>
    <mergeCell ref="A2:U2"/>
    <mergeCell ref="A3:U3"/>
    <mergeCell ref="A4:U4"/>
    <mergeCell ref="A5:U5"/>
    <mergeCell ref="A7:A9"/>
    <mergeCell ref="B7:B9"/>
    <mergeCell ref="C7:C9"/>
    <mergeCell ref="D9:S9"/>
    <mergeCell ref="A10:A12"/>
    <mergeCell ref="B10:B12"/>
    <mergeCell ref="C10:C12"/>
    <mergeCell ref="D12:S12"/>
    <mergeCell ref="A13:A16"/>
    <mergeCell ref="B13:B16"/>
    <mergeCell ref="C13:C16"/>
    <mergeCell ref="D16:S16"/>
    <mergeCell ref="A17:A19"/>
    <mergeCell ref="B17:B19"/>
    <mergeCell ref="C17:C19"/>
    <mergeCell ref="D19:S19"/>
    <mergeCell ref="A20:A22"/>
    <mergeCell ref="B20:B22"/>
    <mergeCell ref="C20:C22"/>
    <mergeCell ref="D22:S22"/>
    <mergeCell ref="A23:A26"/>
    <mergeCell ref="B23:B26"/>
    <mergeCell ref="C23:C26"/>
    <mergeCell ref="D26:S26"/>
    <mergeCell ref="A27:A29"/>
    <mergeCell ref="B27:B29"/>
    <mergeCell ref="C27:C29"/>
    <mergeCell ref="D29:S29"/>
    <mergeCell ref="D45:S45"/>
    <mergeCell ref="A30:A32"/>
    <mergeCell ref="B30:B32"/>
    <mergeCell ref="C30:C32"/>
    <mergeCell ref="D32:S32"/>
    <mergeCell ref="A33:A36"/>
    <mergeCell ref="B33:B36"/>
    <mergeCell ref="C33:C36"/>
    <mergeCell ref="D36:S36"/>
    <mergeCell ref="A52:U52"/>
    <mergeCell ref="A53:U53"/>
    <mergeCell ref="A54:U54"/>
    <mergeCell ref="A55:U55"/>
    <mergeCell ref="A37:A39"/>
    <mergeCell ref="A40:A42"/>
    <mergeCell ref="B40:B42"/>
    <mergeCell ref="C40:C42"/>
    <mergeCell ref="D42:S42"/>
    <mergeCell ref="A47:S47"/>
    <mergeCell ref="A56:U56"/>
    <mergeCell ref="A57:U57"/>
    <mergeCell ref="A58:U58"/>
    <mergeCell ref="A59:U59"/>
    <mergeCell ref="B37:B39"/>
    <mergeCell ref="C37:C39"/>
    <mergeCell ref="D39:S39"/>
    <mergeCell ref="A43:A45"/>
    <mergeCell ref="B43:B45"/>
    <mergeCell ref="C43:C4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2016-05-02T15:15:01Z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