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440" windowHeight="13125" activeTab="4"/>
  </bookViews>
  <sheets>
    <sheet name="Dem" sheetId="13" r:id="rId1"/>
    <sheet name="BK" sheetId="23" r:id="rId2"/>
    <sheet name="Sien" sheetId="24" r:id="rId3"/>
    <sheet name="iek" sheetId="20" r:id="rId4"/>
    <sheet name="UK" sheetId="25" r:id="rId5"/>
    <sheet name="EL" sheetId="17" r:id="rId6"/>
    <sheet name="UATS" sheetId="12" r:id="rId7"/>
    <sheet name="3_1" sheetId="26" r:id="rId8"/>
  </sheets>
  <definedNames>
    <definedName name="_xlnm.Print_Area" localSheetId="7">'3_1'!$A$1:$WVM$25</definedName>
    <definedName name="_xlnm.Print_Area" localSheetId="1">'BK'!$A$1:$D$52</definedName>
    <definedName name="_xlnm.Print_Area" localSheetId="0">'Dem'!$A$1:$D$31</definedName>
    <definedName name="_xlnm.Print_Area" localSheetId="5">'EL'!$A$1:$D$34</definedName>
    <definedName name="_xlnm.Print_Area" localSheetId="3">'iek'!$A$1:$D$80</definedName>
    <definedName name="_xlnm.Print_Area" localSheetId="6">'UATS'!$A$1:$D$34</definedName>
    <definedName name="_xlnm.Print_Area" localSheetId="4">'UK'!$A$1:$D$29</definedName>
  </definedNames>
  <calcPr calcId="162913"/>
</workbook>
</file>

<file path=xl/sharedStrings.xml><?xml version="1.0" encoding="utf-8"?>
<sst xmlns="http://schemas.openxmlformats.org/spreadsheetml/2006/main" count="508" uniqueCount="205">
  <si>
    <t>Gaļina Zeļenska</t>
  </si>
  <si>
    <t>(paraksts un tā atšifrējums, datums)</t>
  </si>
  <si>
    <t>Sertifikāta Nr.</t>
  </si>
  <si>
    <t>Pārbaudīja :</t>
  </si>
  <si>
    <t>Sastādīja :</t>
  </si>
  <si>
    <t>(būvdarbu veids vai konstruktīvā elementa nosaukums)</t>
  </si>
  <si>
    <t>Demontāžas darbi.</t>
  </si>
  <si>
    <t>Kopā:</t>
  </si>
  <si>
    <t>euro</t>
  </si>
  <si>
    <t>Būvdarbu nosaukums</t>
  </si>
  <si>
    <t>Mērvienība</t>
  </si>
  <si>
    <t>Daudzums</t>
  </si>
  <si>
    <t>gb</t>
  </si>
  <si>
    <t>m</t>
  </si>
  <si>
    <t>kpl.</t>
  </si>
  <si>
    <t>gb.</t>
  </si>
  <si>
    <t>Kabelis</t>
  </si>
  <si>
    <t>Montāžas materiāli</t>
  </si>
  <si>
    <t>1.1</t>
  </si>
  <si>
    <t>1.2</t>
  </si>
  <si>
    <t>2.1</t>
  </si>
  <si>
    <t>2.2</t>
  </si>
  <si>
    <t>2.3</t>
  </si>
  <si>
    <t>2.4</t>
  </si>
  <si>
    <t>3.1</t>
  </si>
  <si>
    <t>3.2</t>
  </si>
  <si>
    <t>3.5</t>
  </si>
  <si>
    <t>3.3</t>
  </si>
  <si>
    <t xml:space="preserve">PVC caurule cieta d 16 mm </t>
  </si>
  <si>
    <t>3.4</t>
  </si>
  <si>
    <t>1</t>
  </si>
  <si>
    <t>Iekšējie elektrotehniskie darbi</t>
  </si>
  <si>
    <t>Spēka tīklu aprīkojums</t>
  </si>
  <si>
    <t>Kabeļu nesošās sistēmas / caurules</t>
  </si>
  <si>
    <t>Plastmasas caurule ∅16 ar stiprinājumiem</t>
  </si>
  <si>
    <t>Plastmasas caurule ∅25 ar stiprinājumiem</t>
  </si>
  <si>
    <t>2.6</t>
  </si>
  <si>
    <t>Sadalnes</t>
  </si>
  <si>
    <t>2.5</t>
  </si>
  <si>
    <t>Montāžas izstrādājumu palīgmateriālu komplekts (kārbas, klemmes, kronšteini, ķēdes un citi stiprināšanas elementi)</t>
  </si>
  <si>
    <t>Sistēmas palaišana un nodošana 
ekspluatācijā</t>
  </si>
  <si>
    <t>m³</t>
  </si>
  <si>
    <t>m²</t>
  </si>
  <si>
    <t>m/karkas</t>
  </si>
  <si>
    <t>dībelis</t>
  </si>
  <si>
    <t>skrūves</t>
  </si>
  <si>
    <t>šuvju lente</t>
  </si>
  <si>
    <t>amortizējoša lente</t>
  </si>
  <si>
    <t>špaktele</t>
  </si>
  <si>
    <t>kg</t>
  </si>
  <si>
    <t>Iekšējie apdares darbi</t>
  </si>
  <si>
    <t>Sienas</t>
  </si>
  <si>
    <t>l</t>
  </si>
  <si>
    <t xml:space="preserve">grunts </t>
  </si>
  <si>
    <t>grunts</t>
  </si>
  <si>
    <t>smilšpapīrs</t>
  </si>
  <si>
    <t>līme</t>
  </si>
  <si>
    <t>Griestu špaktelēšana slīpēšana, gruntēšana un krāsošana, krāsu klāj 2 kārtās, (Ieskaitot visus nepieciešamos materiālus un palīgmateriālus, saskaņā ar tehnologiju).</t>
  </si>
  <si>
    <t>Griesti</t>
  </si>
  <si>
    <t>Gīdas</t>
  </si>
  <si>
    <t>1-00684</t>
  </si>
  <si>
    <t>Smalkgraudains cementa-kalķa javas apmetums</t>
  </si>
  <si>
    <t>t</t>
  </si>
  <si>
    <t>Parsēguma betonēšana, (ieskaitot betona transportēšanu un sūknēšanu,veidņu uzstādīšana un izjaukšana pārseguma plātnēm, distanceri)</t>
  </si>
  <si>
    <t>betons C 25/30, XC2</t>
  </si>
  <si>
    <t>Pārseguma stiegrošana</t>
  </si>
  <si>
    <t>Tērauda konstrukcijas aizsardzībai pret koroziju janoklāj ar gruntējumu un divas reizes</t>
  </si>
  <si>
    <t>Visu metāla konstrukciju projekta detaļrasējumu izstrāde (KMD)</t>
  </si>
  <si>
    <t>summa</t>
  </si>
  <si>
    <t>-250x200x10,</t>
  </si>
  <si>
    <t xml:space="preserve"> Siets ∅12B500-100x100</t>
  </si>
  <si>
    <t>stiegrojums ∅10B500, l=280mm</t>
  </si>
  <si>
    <t>Tērauda konstrukciju attīrīšana ar smilšu strūklu</t>
  </si>
  <si>
    <t>Tērauda konstrukciju krāsošana ar ugunsizturīgu krāsu R-30</t>
  </si>
  <si>
    <t>Tips G-1</t>
  </si>
  <si>
    <t>Grīdas segums homogēns linolejs ar ūdens  bāzes aizsargpārklājumu TOPSHIELD 2, nodilumizturība EN-ISO 10874. 34-43 KL., biezums - 2 mm, vai ekvivalents (iekļaujot visus nepieciešamos materiālus (grunts, linoleja līme, metināšanas aukla)</t>
  </si>
  <si>
    <t>MDF grīdlīstu ierīkošana</t>
  </si>
  <si>
    <t xml:space="preserve">linolejs ar ūdens  bāzes aizsargpārklājumu TOPSHIELD 2, nodilumizturība EN-ISO 10874. 34-43 KL., biezums - 2 mm, vai ekvivalents </t>
  </si>
  <si>
    <t>Tips G-2</t>
  </si>
  <si>
    <t>Grīdas segums -  VINILA  segums (analogs esošajam) ~  2 mm (iekļaujot visus nepieciešamos materiālus (grunts, linoleja līme, metināšanas aukla)</t>
  </si>
  <si>
    <t>VINILA  segums (analogs 
esošajam) ~  2 mm</t>
  </si>
  <si>
    <t>Tips G-3</t>
  </si>
  <si>
    <t>Tips G-4</t>
  </si>
  <si>
    <t>Tips G-5</t>
  </si>
  <si>
    <t>Tips G-6</t>
  </si>
  <si>
    <t>Sienas, starpsienas.</t>
  </si>
  <si>
    <t>Knauf Fireboard špaktele 
vai ekvivalents</t>
  </si>
  <si>
    <t xml:space="preserve">minerālvate Paroc eXtra b=75mm 
vai ekvivalents </t>
  </si>
  <si>
    <t>BAUROC bloki b=150mm</t>
  </si>
  <si>
    <t>mūr.java</t>
  </si>
  <si>
    <t>stiegrojums ø4 Bp I-100x100 armēt
 katru 3 rindu</t>
  </si>
  <si>
    <t>BAUROC bloki b=200mm</t>
  </si>
  <si>
    <t>Ģipškartona starpsienu virsmu špaktelēšana, slīpēšana un gruntēšana, saskaņā ar tehnoloģiju.</t>
  </si>
  <si>
    <t>Sienu virsmas izlīdzināšana (apmetuma remonts atsevišķās vietās, ieskaitot vecā apmetuma atdauzīšanu un virsmas sagatavošanu, iekļaujot visus nepieciešamos materiālus (grunts, apmetuma java un citi palīgmateriāli), saskaņā ar tehnoloģiju.</t>
  </si>
  <si>
    <t>Sienu virsmu apmetums, iekļaujot visus nepieciešamos materiālus (grunts, apmetuma java un citi palīgmateriāli)</t>
  </si>
  <si>
    <t xml:space="preserve">Sienu virsmu špaktelēšana (2 reizes), slīpēšana un gruntēšana, sagatavošana krāsošanai, ieskaitot  logu un durvju ailu malas, saskaņā ar tehnoloģiju. </t>
  </si>
  <si>
    <t xml:space="preserve">Sienu krāsojums ar zīdaini matētu lateksa krāsu </t>
  </si>
  <si>
    <t>krāsa ar silikātu bāzes krāsu (matētu). piem.:CAPAROL krāsas tonis-balts
vai ekvivalents</t>
  </si>
  <si>
    <t>Ugunsgrēka atklāšanas un trauksmes signalizācijas sistēmas.</t>
  </si>
  <si>
    <t>Kabelis 2x0,8 (1*2*0.8 J-YY), vai ekvivalents</t>
  </si>
  <si>
    <t xml:space="preserve">Motora lēnais palaidējs (Soft start) 3f, Pn=2.2kW, ~400V; </t>
  </si>
  <si>
    <t>Kabelis NYM ar dzīslām 3x1,5 mm²</t>
  </si>
  <si>
    <t>Kabelis NYM ar dzīslām 3x2,5 mm</t>
  </si>
  <si>
    <t>Kabelis NYM ar dzīslām 5x2,5 mm</t>
  </si>
  <si>
    <t>Nozarkārba ar spailēm, z/a ,IP20</t>
  </si>
  <si>
    <t>Nozarkārba ar spailēm, v/a ,IP44</t>
  </si>
  <si>
    <t>Montāžas izstrādājumu palīgmateriālu komplekts (kārbas, klemmes, kronšteini, stiprināšanas elementi utt.)</t>
  </si>
  <si>
    <t>Plastmasas caurule ∅50 ar stiprinājumiem</t>
  </si>
  <si>
    <t>Cauruļu palīgmateriāli (līkumi, savienojumi, stipr. utt.)</t>
  </si>
  <si>
    <t>Pāgrabstāva pārsegums montāža, skat. BK-02</t>
  </si>
  <si>
    <t>Metāla sijas pārsegumam pagrabstāva montāža: MS-1 - 3gb., MS-2 - 6gb, montāža t.sk.:</t>
  </si>
  <si>
    <t>IPE 120, l=3620mm</t>
  </si>
  <si>
    <t>∟100x100x10, l=900mm</t>
  </si>
  <si>
    <t>1.stāva pārsegums montāža, skat. BK-02</t>
  </si>
  <si>
    <t>Metāla sijas 1 stāva montāža: MS-1 - 4gb., MS-2 - 2gb, montāža t.sk.:</t>
  </si>
  <si>
    <t>IPE 240, l=5830mm</t>
  </si>
  <si>
    <t>∟120x120x10, l=1700mm</t>
  </si>
  <si>
    <t xml:space="preserve">PR-2. Pārsedžu 2000x200x200 BAUROC vai ekvivalents montāža </t>
  </si>
  <si>
    <t>Ailu pārsedžu apmetums</t>
  </si>
  <si>
    <t>apmetumu java</t>
  </si>
  <si>
    <t>siets Nr.10-1</t>
  </si>
  <si>
    <t>Ailu pārsedzes, skat., BK-04</t>
  </si>
  <si>
    <t>Metāla pārsedžu PR-1, 1gb., montāža (montāža saskaņā ar izveidošanas tehnoloģiju),  t.sk.:</t>
  </si>
  <si>
    <t xml:space="preserve">UPE 200, l=2700mm, </t>
  </si>
  <si>
    <t xml:space="preserve"> -40x4, l=400mm </t>
  </si>
  <si>
    <t>Bultskrūve M20kl.8.8,l=400mm</t>
  </si>
  <si>
    <t>Ailu pārsedzes. Pārseguma pagrabstāva un 1 stāva.</t>
  </si>
  <si>
    <t xml:space="preserve">Demontējamās ailas posms sienā h=2,2m starp telpām Nr.80 un Nr.83, demontēt venlaicīgi ar pārsedzes izbuvi saskaņā ar BK sadaļas risinājumiem un utilizācija </t>
  </si>
  <si>
    <t xml:space="preserve">Demontējams 50mm padziļinājums pagrabstāva pārsegumā un utilizācija </t>
  </si>
  <si>
    <t>Demontējams koka starpstāvu pārsegums (1.stāvs) un utilizācija</t>
  </si>
  <si>
    <t xml:space="preserve">Demontējamais grīdas segums (flīzes,betona karta) telpā Nr.35 un utilizācija </t>
  </si>
  <si>
    <t>Demontējamais grīdas segums (presēts kartons) telpā Nr.83</t>
  </si>
  <si>
    <t>Demontējamas grīdas segums ( vinils)  2.stāvā un utilizācija</t>
  </si>
  <si>
    <t>Demontējamas koka grīdlīstes telpā Nr.83 un utilizācija</t>
  </si>
  <si>
    <t>Demontējamas PVC grīdlīstes telpā Nr.80 un utilizācija</t>
  </si>
  <si>
    <t>Demontējamas cementa grīdlīstes telpā Nr.35 un utilizācija</t>
  </si>
  <si>
    <t>Griestu apšuvuma demontāža telpā Nr.35; Nr.83 un utilizācija</t>
  </si>
  <si>
    <t>Izlietnes demontāža (pārcelšana) telpa Nr.83</t>
  </si>
  <si>
    <t>Iekšējie ūdensvadi Ū1. Sadzīves kanalizācija K1.</t>
  </si>
  <si>
    <t>Iekšējais ūdensvads Ū1</t>
  </si>
  <si>
    <t>Ūdensvada izbūve no spiediena plastmasas daudzslāņu caurulēm  Dy20 PN10 ar fasondaļām (WAVIN vai ekvivalents)</t>
  </si>
  <si>
    <t>Lodveida ventīlis Dn15, (WAVIN vai ekvivalents) montāža</t>
  </si>
  <si>
    <t>Stiprinājuma apskava 20, WAVIN vai ekvivalents</t>
  </si>
  <si>
    <t xml:space="preserve">Pieslēgums pie esošajiem Ū1 tīkliem  </t>
  </si>
  <si>
    <t>Sistēmas hidrauliskā pārbaude un dezinfekcija</t>
  </si>
  <si>
    <t xml:space="preserve">Iekšējā sadzīves kanalizācija K1 </t>
  </si>
  <si>
    <t>Polivinilhlorīda caurule (PVC) Dy50, WAVIN vai ekvivalents</t>
  </si>
  <si>
    <t>Līkums Dy50 45° WAVIN 
vai ekvivalents</t>
  </si>
  <si>
    <t>Stiprinājuma apskava 50</t>
  </si>
  <si>
    <t>Keramikas mazgāšanas galds ar sifonu montāža</t>
  </si>
  <si>
    <t>kpl</t>
  </si>
  <si>
    <t xml:space="preserve">Pieslēgums pie esošajiem K1 tīkliem  </t>
  </si>
  <si>
    <t>1.3</t>
  </si>
  <si>
    <t>1.4</t>
  </si>
  <si>
    <t>1.5</t>
  </si>
  <si>
    <t>Grīdu izdauzītā betona kārtas remonts ar remontjavas maisījumu.</t>
  </si>
  <si>
    <t>Pakāpienu remonts 1.stāvā, virsmas, izdrupumu izlīdzināšana ar špakteļmasu.
virsmas apstrāde ar impregnanti 
SETSEAL 6 (BALTIC AG) vai ekvivalents
tonis-gaiši brūns-pelēks.</t>
  </si>
  <si>
    <t>Grīdas ģipškartons 2 kārtas</t>
  </si>
  <si>
    <t>Skaņas izolācijas plāksne PAROC SSB 2t, b=30mm, vai ekvivalents</t>
  </si>
  <si>
    <t>Gropētu plākšņu segums, b=18mm</t>
  </si>
  <si>
    <t>Siltumizolācija PAROC eXtra, b=100mm vai ekvivalents</t>
  </si>
  <si>
    <t>Retināts dēļu klājs (ierobežot gaisa spraugas), b=40mm, t.sk. elastīga starplika</t>
  </si>
  <si>
    <t>Grīdu izlīdzinoša betona java pamatne</t>
  </si>
  <si>
    <t>Taktilais marķējums 1600*600mm. TARKETT.3D STUDS.Tonis dzeltens.</t>
  </si>
  <si>
    <t>Piekārto griestu no reģipsa uz metāla karkasa montāža un ventilācijas cauruļu apšūšana ar ģipškartonu, Ieskaitot visus nepieciešamos materiālus un palīgmateriālus, saskaņā ar tehnoloģiju</t>
  </si>
  <si>
    <t>Knauf GKB 12.5mm, vai ekvivalents</t>
  </si>
  <si>
    <t>šuvju lenta</t>
  </si>
  <si>
    <t>špaktele "Uniflot" vai ekvivalents</t>
  </si>
  <si>
    <t xml:space="preserve">Grīdu segums no neslīdošā akmens masas flīzēm, pretslīde R≥10 </t>
  </si>
  <si>
    <t>Virsmas izlīdzināšana ar spakteļmasu</t>
  </si>
  <si>
    <t>Pirmo un pēdējo pakāpienu markēt ar 5 cm platu kontrastējošas (dzeltenas) krāsas joslu.</t>
  </si>
  <si>
    <t>akmens masas grīdas flīzes gaišā
 tonī 200*200 mm, R10. RAKO OBJEKT COLOR TWO.RAL 0508010.pei 4.grsi K608, vai ekvivalents</t>
  </si>
  <si>
    <t>akmens masas grīdas flīžu cokols 98*103*6 mm. RAKO OBJEKT COLOR TWO.RAL 0508010.GSPOJ 108.matt. vai ekvivalents.</t>
  </si>
  <si>
    <t>ārējais stūris RACO OBJECT COLOR TWO.
30*103*6. GSERC 108.matt vai ekvivalents</t>
  </si>
  <si>
    <t>iekšējais stūris RACO OBJECT COLOR TWO. 24*103*6.GSIRC 108.matt</t>
  </si>
  <si>
    <t>šuvju mastika divkomponentu 
epoksīdsveķu bāzes šuvotājs ASODUR-DESIG, smilškrāsas tonī</t>
  </si>
  <si>
    <r>
      <rPr>
        <b/>
        <sz val="10"/>
        <rFont val="Arial"/>
        <family val="2"/>
      </rPr>
      <t>SS-01; SS-02.</t>
    </r>
    <r>
      <rPr>
        <sz val="10"/>
        <rFont val="Arial"/>
        <family val="2"/>
      </rPr>
      <t xml:space="preserve"> Starpsienu mūrēšana  no BAUROC bloku, b=150mm; B=200mm</t>
    </r>
  </si>
  <si>
    <r>
      <rPr>
        <b/>
        <sz val="10"/>
        <rFont val="Arial"/>
        <family val="2"/>
      </rPr>
      <t xml:space="preserve">SS-01. </t>
    </r>
    <r>
      <rPr>
        <sz val="10"/>
        <rFont val="Arial"/>
        <family val="2"/>
      </rPr>
      <t>Lifta šahtas sienu konstrukcijas: plāksne 2 kārtas GKF b=12,5mm SILENTBOARD  - ug.reakc.kl. A2-s1,d0 (B) uz metāla karkasa ar akmens vates b=75mm ierīkošana, skaņas izolacija  58 dB, (Ieskaitot visus nepieciešamos materiālus un palīgmateriālus, saskaņā ar tehnoloģiju KNAUF W626 vai ekvivalents)</t>
    </r>
  </si>
  <si>
    <t>Ugunsdrošā ģipškartona plāksne GKF 
 b=12,5mm SILENTBOARD  - ug.reakc.kl. A2-s1,d0 (B) vai ekvivalents</t>
  </si>
  <si>
    <r>
      <rPr>
        <b/>
        <sz val="10"/>
        <rFont val="Arial"/>
        <family val="2"/>
      </rPr>
      <t>SS-02</t>
    </r>
    <r>
      <rPr>
        <sz val="10"/>
        <rFont val="Arial"/>
        <family val="2"/>
      </rPr>
      <t xml:space="preserve"> Šahtas starpsienu apdare: Ģipškartona loksne - 2 kārtas "KNAUF  RED" 2 x 12.5mm,  ug.reakc.kl. A2-s1,d0 (B); saistviela FUGENFULLER LEICHT vai PERLFIX (plānās kārtas metode) 5 mm; Šuvēm izmantot špakteli UNIFLOT, vai ekvivalents</t>
    </r>
  </si>
  <si>
    <t>Sienu virsmu attīrīšana, vecās krāsas un  vecās eļļas krāsas noņemšana un attirīšana no balsinājuma,sienu attīrīšana līdz stabilai pamatnei</t>
  </si>
  <si>
    <t>Sienu krāsojums līdz griestiem tonis-balts.</t>
  </si>
  <si>
    <t>Pacēlājs "Cibēs A5000"  montāža, un piegāde un apmācība</t>
  </si>
  <si>
    <t xml:space="preserve">Pacēlājs </t>
  </si>
  <si>
    <t>Darbu apjomu saraksts Nr. 1-1.</t>
  </si>
  <si>
    <t>Objekta adrese:  Abavas iela 1, Daugavpils</t>
  </si>
  <si>
    <t xml:space="preserve">Komentārs: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</si>
  <si>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Apjomi sastādīti, pamatojoties uz AR daļas rasējumiem.</t>
  </si>
  <si>
    <t>N.
p.k.</t>
  </si>
  <si>
    <t>R. Akermane</t>
  </si>
  <si>
    <t>Objekta  nosaukums: Pacēlāja ierīkošana cilvēkiem ar īpašām vajadzībām Daugavpils Stropu pamatskolas – attīsības centra skolas ēkā</t>
  </si>
  <si>
    <t>Būves nosaukums: Pacēlāja ierīkošana cilvēkiem ar īpašām vajadzībām Daugavpils Stropu pamatskolas – attīsības centra skolas ēkā</t>
  </si>
  <si>
    <t>Pasūtījums Nr.19PACEL2</t>
  </si>
  <si>
    <t>Darbu apjomu saraksts Nr. 1-2.</t>
  </si>
  <si>
    <t>Apjomi sastādīti, pamatojoties uz BK daļas rasējumiem.</t>
  </si>
  <si>
    <t>Darbu apjomu saraksts Nr. 1-3.</t>
  </si>
  <si>
    <t>Darbu apjomu saraksts Nr. 1-4.</t>
  </si>
  <si>
    <t>Darbu apjomu saraksts Nr. 2-1.</t>
  </si>
  <si>
    <t>Darbu apjomu saraksts Nr. 2-2.</t>
  </si>
  <si>
    <t>Apjomi sastādīti, pamatojoties uz EL daļas rasējumiem.</t>
  </si>
  <si>
    <t>Apjomi sastādīti, pamatojoties uz ŪK daļas rasējumiem.</t>
  </si>
  <si>
    <t>Darbu apjomu saraksts Nr. 2-3.</t>
  </si>
  <si>
    <t>Apjomi sastādīti, pamatojoties uz UATS daļas rasējumiem.</t>
  </si>
  <si>
    <t>Darbu apjomu saraksts Nr. 3-1.</t>
  </si>
  <si>
    <t xml:space="preserve">Pacēlājs "Cibēs A5000"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</si>
</sst>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_р_."/>
    <numFmt numFmtId="166" formatCode="0.000"/>
    <numFmt numFmtId="167" formatCode="0.0"/>
  </numFmts>
  <fonts count="19">
    <font>
      <sz val="11"/>
      <color theme="1"/>
      <name val="Calibri"/>
      <family val="2"/>
      <scheme val="minor"/>
    </font>
    <font>
      <sz val="10"/>
      <name val="Arial"/>
      <family val="2"/>
    </font>
    <font>
      <sz val="10"/>
      <name val="Arial Cyr"/>
      <family val="2"/>
    </font>
    <font>
      <sz val="8"/>
      <name val="Arial"/>
      <family val="2"/>
    </font>
    <font>
      <sz val="11"/>
      <name val="Arial"/>
      <family val="2"/>
    </font>
    <font>
      <b/>
      <sz val="12"/>
      <name val="Arial"/>
      <family val="2"/>
    </font>
    <font>
      <sz val="12"/>
      <name val="Times New Roman"/>
      <family val="1"/>
    </font>
    <font>
      <sz val="10"/>
      <color theme="1"/>
      <name val="Arial"/>
      <family val="2"/>
    </font>
    <font>
      <b/>
      <sz val="10"/>
      <name val="Arial"/>
      <family val="2"/>
    </font>
    <font>
      <b/>
      <i/>
      <u val="single"/>
      <sz val="12"/>
      <name val="Arial"/>
      <family val="2"/>
    </font>
    <font>
      <sz val="10"/>
      <name val="Times New Roman"/>
      <family val="1"/>
    </font>
    <font>
      <sz val="10"/>
      <name val="Helv"/>
      <family val="2"/>
    </font>
    <font>
      <sz val="11"/>
      <color indexed="8"/>
      <name val="Calibri"/>
      <family val="2"/>
    </font>
    <font>
      <sz val="10"/>
      <color indexed="8"/>
      <name val="Arial"/>
      <family val="2"/>
    </font>
    <font>
      <b/>
      <i/>
      <sz val="10"/>
      <name val="Arial"/>
      <family val="2"/>
    </font>
    <font>
      <b/>
      <sz val="10"/>
      <color indexed="8"/>
      <name val="Arial"/>
      <family val="2"/>
    </font>
    <font>
      <sz val="12"/>
      <name val="Arial Narrow"/>
      <family val="2"/>
    </font>
    <font>
      <b/>
      <sz val="9"/>
      <name val="Arial"/>
      <family val="2"/>
    </font>
    <font>
      <sz val="10"/>
      <name val="Calibri"/>
      <family val="2"/>
    </font>
  </fonts>
  <fills count="4">
    <fill>
      <patternFill/>
    </fill>
    <fill>
      <patternFill patternType="gray125"/>
    </fill>
    <fill>
      <patternFill patternType="solid">
        <fgColor theme="0"/>
        <bgColor indexed="64"/>
      </patternFill>
    </fill>
    <fill>
      <patternFill patternType="solid">
        <fgColor theme="0"/>
        <bgColor indexed="64"/>
      </patternFill>
    </fill>
  </fills>
  <borders count="13">
    <border>
      <left/>
      <right/>
      <top/>
      <bottom/>
      <diagonal/>
    </border>
    <border>
      <left style="thin"/>
      <right style="thin"/>
      <top style="thin"/>
      <bottom style="thin"/>
    </border>
    <border>
      <left style="thin"/>
      <right style="thin"/>
      <top style="thin"/>
      <bottom/>
    </border>
    <border>
      <left style="medium"/>
      <right style="thin"/>
      <top style="thin"/>
      <bottom/>
    </border>
    <border>
      <left style="thin"/>
      <right style="thin"/>
      <top/>
      <bottom style="thin"/>
    </border>
    <border>
      <left style="thin">
        <color indexed="8"/>
      </left>
      <right style="thin">
        <color indexed="8"/>
      </right>
      <top style="thin">
        <color indexed="8"/>
      </top>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bottom style="thin"/>
    </border>
    <border>
      <left style="thin"/>
      <right style="thin"/>
      <top/>
      <bottom/>
    </border>
    <border>
      <left style="thin">
        <color indexed="8"/>
      </left>
      <right style="thin">
        <color indexed="8"/>
      </right>
      <top/>
      <bottom style="thin">
        <color indexed="8"/>
      </bottom>
    </border>
    <border>
      <left/>
      <right/>
      <top/>
      <bottom style="thin">
        <color indexed="8"/>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2"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cellStyleXfs>
  <cellXfs count="169">
    <xf numFmtId="0" fontId="0" fillId="0" borderId="0" xfId="0"/>
    <xf numFmtId="0" fontId="1" fillId="0" borderId="0" xfId="20" applyFont="1">
      <alignment/>
      <protection/>
    </xf>
    <xf numFmtId="0" fontId="6" fillId="0" borderId="0" xfId="0" applyFont="1" applyFill="1" applyBorder="1" applyAlignment="1">
      <alignment/>
    </xf>
    <xf numFmtId="0" fontId="3" fillId="0" borderId="0" xfId="20" applyFont="1" applyAlignment="1">
      <alignment horizontal="center" vertical="top"/>
      <protection/>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xf>
    <xf numFmtId="0" fontId="1" fillId="2" borderId="0" xfId="0" applyFont="1" applyFill="1" applyBorder="1" applyAlignment="1">
      <alignment/>
    </xf>
    <xf numFmtId="0" fontId="1" fillId="2" borderId="1" xfId="0" applyFont="1" applyFill="1" applyBorder="1" applyAlignment="1" quotePrefix="1">
      <alignment horizontal="center" vertical="center" wrapText="1"/>
    </xf>
    <xf numFmtId="0" fontId="1" fillId="2" borderId="1" xfId="0" applyFont="1" applyFill="1" applyBorder="1" applyAlignment="1">
      <alignment horizontal="center" vertical="center" wrapText="1"/>
    </xf>
    <xf numFmtId="164" fontId="1" fillId="2" borderId="1" xfId="23" applyNumberFormat="1" applyFont="1" applyFill="1" applyBorder="1" applyAlignment="1">
      <alignment wrapText="1"/>
      <protection/>
    </xf>
    <xf numFmtId="164" fontId="1" fillId="2" borderId="1" xfId="23" applyNumberFormat="1" applyFont="1" applyFill="1" applyBorder="1" applyAlignment="1">
      <alignment horizontal="center" vertical="center" wrapText="1"/>
      <protection/>
    </xf>
    <xf numFmtId="164" fontId="1" fillId="2" borderId="1" xfId="24" applyNumberFormat="1" applyFont="1" applyFill="1" applyBorder="1" applyAlignment="1">
      <alignment horizontal="center" vertical="center" wrapText="1"/>
      <protection/>
    </xf>
    <xf numFmtId="0" fontId="1" fillId="2" borderId="1" xfId="22" applyFont="1" applyFill="1" applyBorder="1" applyAlignment="1">
      <alignment horizontal="center" vertical="center" wrapText="1" shrinkToFit="1"/>
      <protection/>
    </xf>
    <xf numFmtId="0" fontId="1" fillId="2" borderId="1" xfId="22" applyFont="1" applyFill="1" applyBorder="1" applyAlignment="1">
      <alignment vertical="center" wrapText="1" shrinkToFit="1"/>
      <protection/>
    </xf>
    <xf numFmtId="1" fontId="1" fillId="2" borderId="1" xfId="0" applyNumberFormat="1" applyFont="1" applyFill="1" applyBorder="1" applyAlignment="1">
      <alignment horizontal="center" vertical="center" wrapText="1"/>
    </xf>
    <xf numFmtId="164" fontId="1" fillId="2" borderId="1" xfId="24" applyNumberFormat="1" applyFont="1" applyFill="1" applyBorder="1" applyAlignment="1">
      <alignment horizontal="left" vertical="center" wrapText="1"/>
      <protection/>
    </xf>
    <xf numFmtId="0" fontId="10" fillId="0" borderId="0" xfId="0" applyFont="1" applyFill="1"/>
    <xf numFmtId="0" fontId="10" fillId="2" borderId="0" xfId="0" applyFont="1" applyFill="1" applyBorder="1"/>
    <xf numFmtId="2" fontId="1" fillId="2" borderId="0" xfId="0" applyNumberFormat="1" applyFont="1" applyFill="1" applyBorder="1" applyAlignment="1">
      <alignment horizontal="center" vertical="center"/>
    </xf>
    <xf numFmtId="0" fontId="10" fillId="2" borderId="0" xfId="0" applyFont="1" applyFill="1"/>
    <xf numFmtId="0" fontId="6" fillId="2" borderId="0" xfId="0" applyFont="1" applyFill="1" applyBorder="1" applyAlignment="1">
      <alignment/>
    </xf>
    <xf numFmtId="0" fontId="1" fillId="2" borderId="1" xfId="0" applyFont="1" applyFill="1" applyBorder="1" applyAlignment="1">
      <alignment vertical="center" wrapText="1"/>
    </xf>
    <xf numFmtId="0" fontId="1" fillId="0" borderId="1" xfId="22" applyFont="1" applyFill="1" applyBorder="1" applyAlignment="1">
      <alignment horizontal="center" vertical="center" wrapText="1" shrinkToFit="1"/>
      <protection/>
    </xf>
    <xf numFmtId="2" fontId="1" fillId="2" borderId="1" xfId="22" applyNumberFormat="1" applyFont="1" applyFill="1" applyBorder="1" applyAlignment="1">
      <alignment horizontal="center" vertical="center"/>
      <protection/>
    </xf>
    <xf numFmtId="2" fontId="7"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22" applyNumberFormat="1" applyFont="1" applyFill="1" applyBorder="1" applyAlignment="1">
      <alignment horizontal="center" vertical="center" wrapText="1" shrinkToFit="1"/>
      <protection/>
    </xf>
    <xf numFmtId="0" fontId="1" fillId="2" borderId="1" xfId="0" applyNumberFormat="1" applyFont="1" applyFill="1" applyBorder="1" applyAlignment="1">
      <alignment horizontal="center" vertical="center" wrapText="1"/>
    </xf>
    <xf numFmtId="0" fontId="1" fillId="2" borderId="1" xfId="22" applyFont="1" applyFill="1" applyBorder="1" applyAlignment="1">
      <alignment horizontal="left" vertical="center" wrapText="1" shrinkToFit="1"/>
      <protection/>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right" vertical="center" wrapText="1"/>
    </xf>
    <xf numFmtId="2" fontId="1" fillId="2" borderId="2" xfId="0" applyNumberFormat="1" applyFont="1" applyFill="1" applyBorder="1" applyAlignment="1">
      <alignment horizontal="center" vertical="center"/>
    </xf>
    <xf numFmtId="0" fontId="1" fillId="2" borderId="1" xfId="0" applyNumberFormat="1" applyFont="1" applyFill="1" applyBorder="1" applyAlignment="1">
      <alignment horizontal="left" wrapText="1"/>
    </xf>
    <xf numFmtId="164" fontId="8" fillId="2" borderId="1" xfId="24" applyNumberFormat="1" applyFont="1" applyFill="1" applyBorder="1" applyAlignment="1">
      <alignment horizontal="center" vertical="center" wrapText="1"/>
      <protection/>
    </xf>
    <xf numFmtId="2" fontId="1" fillId="2" borderId="1" xfId="33" applyNumberFormat="1" applyFont="1" applyFill="1" applyBorder="1" applyAlignment="1">
      <alignment horizontal="center" vertical="center"/>
      <protection/>
    </xf>
    <xf numFmtId="0" fontId="7" fillId="2" borderId="1" xfId="0" applyFont="1" applyFill="1" applyBorder="1"/>
    <xf numFmtId="49" fontId="1" fillId="2" borderId="3" xfId="0" applyNumberFormat="1" applyFont="1" applyFill="1" applyBorder="1" applyAlignment="1">
      <alignment horizontal="center" vertical="center" wrapText="1"/>
    </xf>
    <xf numFmtId="0" fontId="1" fillId="2" borderId="2" xfId="0" applyFont="1" applyFill="1" applyBorder="1" applyAlignment="1">
      <alignment wrapText="1"/>
    </xf>
    <xf numFmtId="0" fontId="8" fillId="2" borderId="1" xfId="0" applyFont="1" applyFill="1" applyBorder="1" applyAlignment="1">
      <alignment horizontal="left" wrapText="1"/>
    </xf>
    <xf numFmtId="166"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shrinkToFit="1"/>
    </xf>
    <xf numFmtId="0" fontId="1" fillId="2" borderId="1" xfId="0" applyFont="1" applyFill="1" applyBorder="1" applyAlignment="1">
      <alignment vertical="center" wrapText="1" shrinkToFit="1"/>
    </xf>
    <xf numFmtId="0" fontId="1" fillId="2" borderId="1" xfId="0" applyFont="1" applyFill="1" applyBorder="1" applyAlignment="1">
      <alignment horizontal="center" vertical="center" wrapText="1" shrinkToFit="1"/>
    </xf>
    <xf numFmtId="2" fontId="1" fillId="2" borderId="4" xfId="22" applyNumberFormat="1" applyFont="1" applyFill="1" applyBorder="1" applyAlignment="1">
      <alignment horizontal="center" vertical="center"/>
      <protection/>
    </xf>
    <xf numFmtId="0" fontId="13" fillId="2" borderId="1" xfId="0" applyFont="1" applyFill="1" applyBorder="1" applyAlignment="1">
      <alignment vertical="center" wrapText="1"/>
    </xf>
    <xf numFmtId="0" fontId="1" fillId="2" borderId="1" xfId="0" applyFont="1" applyFill="1" applyBorder="1" applyAlignment="1" quotePrefix="1">
      <alignment horizontal="right" vertical="center" wrapText="1"/>
    </xf>
    <xf numFmtId="0" fontId="1" fillId="2" borderId="5" xfId="0" applyFont="1" applyFill="1" applyBorder="1" applyAlignment="1">
      <alignment horizontal="center" vertical="center" wrapText="1"/>
    </xf>
    <xf numFmtId="2" fontId="1" fillId="2" borderId="1" xfId="0" applyNumberFormat="1" applyFont="1" applyFill="1" applyBorder="1" applyAlignment="1">
      <alignment horizontal="right" vertical="center" wrapText="1"/>
    </xf>
    <xf numFmtId="0" fontId="1" fillId="2" borderId="1" xfId="28" applyFont="1" applyFill="1" applyBorder="1" applyAlignment="1">
      <alignment horizontal="center" vertical="center" wrapText="1" shrinkToFit="1"/>
      <protection/>
    </xf>
    <xf numFmtId="0" fontId="1" fillId="2" borderId="1" xfId="31" applyFont="1" applyFill="1" applyBorder="1" applyAlignment="1">
      <alignment horizontal="left" vertical="center" wrapText="1"/>
      <protection/>
    </xf>
    <xf numFmtId="2" fontId="1" fillId="2" borderId="1" xfId="31" applyNumberFormat="1" applyFont="1" applyFill="1" applyBorder="1" applyAlignment="1">
      <alignment horizontal="center" vertical="center"/>
      <protection/>
    </xf>
    <xf numFmtId="0" fontId="7" fillId="2" borderId="5" xfId="0" applyFont="1" applyFill="1" applyBorder="1" applyAlignment="1">
      <alignment horizontal="left" vertical="center" wrapText="1"/>
    </xf>
    <xf numFmtId="2" fontId="7" fillId="2" borderId="5" xfId="0" applyNumberFormat="1" applyFont="1" applyFill="1" applyBorder="1" applyAlignment="1">
      <alignment horizontal="center" vertical="center" wrapText="1"/>
    </xf>
    <xf numFmtId="0" fontId="1" fillId="2" borderId="1" xfId="31" applyFont="1" applyFill="1" applyBorder="1" applyAlignment="1">
      <alignment horizontal="right" vertical="center" wrapText="1"/>
      <protection/>
    </xf>
    <xf numFmtId="0" fontId="1" fillId="2" borderId="1" xfId="31" applyFont="1" applyFill="1" applyBorder="1" applyAlignment="1">
      <alignment horizontal="center" vertical="center"/>
      <protection/>
    </xf>
    <xf numFmtId="49"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wrapText="1"/>
    </xf>
    <xf numFmtId="0" fontId="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4" fillId="2" borderId="6" xfId="0" applyNumberFormat="1" applyFont="1" applyFill="1" applyBorder="1" applyAlignment="1">
      <alignment vertical="center" wrapText="1"/>
    </xf>
    <xf numFmtId="0" fontId="1" fillId="3" borderId="6"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2" borderId="1" xfId="30" applyFont="1" applyFill="1" applyBorder="1" applyAlignment="1">
      <alignment horizontal="left" vertical="center" wrapText="1"/>
      <protection/>
    </xf>
    <xf numFmtId="0" fontId="1" fillId="2" borderId="1" xfId="0" applyNumberFormat="1" applyFont="1" applyFill="1" applyBorder="1" applyAlignment="1" applyProtection="1">
      <alignment horizontal="center" vertical="center" wrapText="1"/>
      <protection/>
    </xf>
    <xf numFmtId="49" fontId="1" fillId="2" borderId="1" xfId="0" applyNumberFormat="1" applyFont="1" applyFill="1" applyBorder="1" applyAlignment="1">
      <alignment horizontal="center" vertical="center"/>
    </xf>
    <xf numFmtId="0" fontId="1" fillId="2" borderId="6" xfId="0" applyFont="1" applyFill="1" applyBorder="1" applyAlignment="1">
      <alignment vertical="center" wrapText="1"/>
    </xf>
    <xf numFmtId="1" fontId="1"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2" borderId="1" xfId="34" applyNumberFormat="1" applyFont="1" applyFill="1" applyBorder="1" applyAlignment="1">
      <alignment vertical="center" wrapText="1"/>
      <protection/>
    </xf>
    <xf numFmtId="2" fontId="1" fillId="2" borderId="1" xfId="34" applyNumberFormat="1" applyFont="1" applyFill="1" applyBorder="1" applyAlignment="1">
      <alignment horizontal="center" vertical="center"/>
      <protection/>
    </xf>
    <xf numFmtId="0" fontId="8" fillId="2" borderId="1" xfId="23" applyFont="1" applyFill="1" applyBorder="1" applyAlignment="1">
      <alignment vertical="center" shrinkToFit="1"/>
      <protection/>
    </xf>
    <xf numFmtId="0" fontId="1" fillId="2" borderId="7" xfId="22" applyFont="1" applyFill="1" applyBorder="1" applyAlignment="1">
      <alignment vertical="center" wrapText="1" shrinkToFit="1"/>
      <protection/>
    </xf>
    <xf numFmtId="0" fontId="1" fillId="2" borderId="8" xfId="22" applyFont="1" applyFill="1" applyBorder="1" applyAlignment="1">
      <alignment horizontal="center" vertical="center" wrapText="1" shrinkToFit="1"/>
      <protection/>
    </xf>
    <xf numFmtId="2" fontId="1" fillId="3" borderId="1" xfId="0" applyNumberFormat="1" applyFont="1" applyFill="1" applyBorder="1" applyAlignment="1">
      <alignment horizontal="center" vertical="center" shrinkToFit="1"/>
    </xf>
    <xf numFmtId="0" fontId="1" fillId="2" borderId="1" xfId="22" applyFont="1" applyFill="1" applyBorder="1" applyAlignment="1">
      <alignment vertical="center" wrapText="1" shrinkToFit="1"/>
      <protection/>
    </xf>
    <xf numFmtId="1" fontId="1" fillId="2" borderId="1" xfId="22" applyNumberFormat="1" applyFont="1" applyFill="1" applyBorder="1" applyAlignment="1">
      <alignment horizontal="center" vertical="center"/>
      <protection/>
    </xf>
    <xf numFmtId="0" fontId="1" fillId="2" borderId="7" xfId="21" applyFont="1" applyFill="1" applyBorder="1" applyAlignment="1">
      <alignment horizontal="left" vertical="center" wrapText="1"/>
      <protection/>
    </xf>
    <xf numFmtId="0" fontId="1" fillId="2" borderId="1" xfId="23" applyFont="1" applyFill="1" applyBorder="1" applyAlignment="1">
      <alignment horizontal="left" vertical="center" wrapText="1" shrinkToFit="1"/>
      <protection/>
    </xf>
    <xf numFmtId="1" fontId="1" fillId="2" borderId="1" xfId="28" applyNumberFormat="1" applyFont="1" applyFill="1" applyBorder="1" applyAlignment="1">
      <alignment horizontal="center" vertical="center" wrapText="1" shrinkToFit="1"/>
      <protection/>
    </xf>
    <xf numFmtId="0" fontId="1" fillId="2" borderId="9" xfId="0" applyFont="1" applyFill="1" applyBorder="1" applyAlignment="1">
      <alignment vertical="center" wrapText="1"/>
    </xf>
    <xf numFmtId="167" fontId="1" fillId="2" borderId="1" xfId="0" applyNumberFormat="1" applyFont="1" applyFill="1" applyBorder="1" applyAlignment="1">
      <alignment horizontal="center" vertical="center" wrapText="1"/>
    </xf>
    <xf numFmtId="0" fontId="8" fillId="2" borderId="9" xfId="0" applyFont="1" applyFill="1" applyBorder="1" applyAlignment="1">
      <alignment vertical="center" wrapText="1"/>
    </xf>
    <xf numFmtId="0" fontId="1" fillId="2" borderId="7" xfId="22" applyFont="1" applyFill="1" applyBorder="1" applyAlignment="1">
      <alignment vertical="center" wrapText="1" shrinkToFit="1"/>
      <protection/>
    </xf>
    <xf numFmtId="0" fontId="1" fillId="2" borderId="8" xfId="22" applyFont="1" applyFill="1" applyBorder="1" applyAlignment="1">
      <alignment horizontal="center" vertical="center" wrapText="1" shrinkToFit="1"/>
      <protection/>
    </xf>
    <xf numFmtId="2" fontId="1" fillId="3" borderId="1" xfId="0" applyNumberFormat="1" applyFont="1" applyFill="1" applyBorder="1" applyAlignment="1">
      <alignment horizontal="center" vertical="center" shrinkToFit="1"/>
    </xf>
    <xf numFmtId="0" fontId="1" fillId="2" borderId="1" xfId="0" applyFont="1" applyFill="1" applyBorder="1" applyAlignment="1">
      <alignment wrapText="1"/>
    </xf>
    <xf numFmtId="1" fontId="1" fillId="2" borderId="1" xfId="22" applyNumberFormat="1" applyFont="1" applyFill="1" applyBorder="1" applyAlignment="1">
      <alignment horizontal="center" vertical="center"/>
      <protection/>
    </xf>
    <xf numFmtId="0" fontId="1" fillId="2" borderId="1" xfId="33" applyFont="1" applyFill="1" applyBorder="1" applyAlignment="1">
      <alignment horizontal="left" vertical="center" wrapText="1"/>
      <protection/>
    </xf>
    <xf numFmtId="164" fontId="8" fillId="2" borderId="1" xfId="23" applyNumberFormat="1" applyFont="1" applyFill="1" applyBorder="1" applyAlignment="1">
      <alignment horizontal="center" wrapText="1"/>
      <protection/>
    </xf>
    <xf numFmtId="0" fontId="1" fillId="0" borderId="1" xfId="0" applyFont="1" applyFill="1" applyBorder="1" applyAlignment="1">
      <alignment horizontal="left" vertical="center" wrapText="1"/>
    </xf>
    <xf numFmtId="0" fontId="1" fillId="2" borderId="1" xfId="32" applyFont="1" applyFill="1" applyBorder="1" applyAlignment="1">
      <alignment horizontal="right" vertical="center" wrapText="1" shrinkToFit="1"/>
      <protection/>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2"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right" vertical="center" wrapText="1"/>
    </xf>
    <xf numFmtId="2" fontId="1" fillId="2" borderId="10" xfId="0" applyNumberFormat="1" applyFont="1" applyFill="1" applyBorder="1" applyAlignment="1">
      <alignment horizontal="right" vertical="center" wrapText="1"/>
    </xf>
    <xf numFmtId="0" fontId="1" fillId="2" borderId="10" xfId="0"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7" xfId="0" applyFont="1" applyFill="1" applyBorder="1" applyAlignment="1">
      <alignment horizontal="center" vertical="center" wrapText="1"/>
    </xf>
    <xf numFmtId="2" fontId="1" fillId="2" borderId="11" xfId="0" applyNumberFormat="1" applyFont="1" applyFill="1" applyBorder="1" applyAlignment="1">
      <alignment horizontal="center" vertical="center" wrapText="1"/>
    </xf>
    <xf numFmtId="0" fontId="1" fillId="2" borderId="7" xfId="0" applyFont="1" applyFill="1" applyBorder="1" applyAlignment="1">
      <alignment horizontal="right" vertical="center" wrapText="1"/>
    </xf>
    <xf numFmtId="0" fontId="1" fillId="2" borderId="7" xfId="0"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0" fontId="1" fillId="2" borderId="7" xfId="0" applyFont="1" applyFill="1" applyBorder="1" applyAlignment="1">
      <alignment horizontal="right" vertical="center" wrapText="1"/>
    </xf>
    <xf numFmtId="2" fontId="1" fillId="2" borderId="7" xfId="0" applyNumberFormat="1" applyFont="1" applyFill="1" applyBorder="1" applyAlignment="1">
      <alignment horizontal="center" vertical="center" wrapText="1"/>
    </xf>
    <xf numFmtId="0" fontId="1" fillId="2" borderId="5" xfId="0" applyFont="1" applyFill="1" applyBorder="1" applyAlignment="1">
      <alignment horizontal="right" vertical="center" wrapText="1"/>
    </xf>
    <xf numFmtId="2" fontId="1" fillId="2"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5" fillId="0" borderId="1" xfId="0" applyFont="1" applyBorder="1" applyAlignment="1">
      <alignment horizontal="left" vertical="center"/>
    </xf>
    <xf numFmtId="0" fontId="1" fillId="0" borderId="1" xfId="0" applyFont="1" applyFill="1" applyBorder="1" applyAlignment="1">
      <alignment horizontal="left" vertical="center" wrapText="1"/>
    </xf>
    <xf numFmtId="0" fontId="1" fillId="2" borderId="0" xfId="0" applyFont="1" applyFill="1" applyBorder="1" applyAlignment="1" quotePrefix="1">
      <alignment horizontal="center" vertical="center" wrapText="1"/>
    </xf>
    <xf numFmtId="0" fontId="1" fillId="2" borderId="0" xfId="0" applyFont="1" applyFill="1" applyBorder="1" applyAlignment="1">
      <alignment horizontal="center" vertical="center" wrapText="1"/>
    </xf>
    <xf numFmtId="0" fontId="1" fillId="2" borderId="0" xfId="34" applyNumberFormat="1" applyFont="1" applyFill="1" applyBorder="1" applyAlignment="1">
      <alignment vertical="center" wrapText="1"/>
      <protection/>
    </xf>
    <xf numFmtId="1" fontId="1" fillId="2" borderId="0" xfId="0" applyNumberFormat="1" applyFont="1" applyFill="1" applyBorder="1" applyAlignment="1">
      <alignment horizontal="center" vertical="center"/>
    </xf>
    <xf numFmtId="0" fontId="1" fillId="0" borderId="0" xfId="35" applyFont="1" applyFill="1" applyBorder="1" applyAlignment="1">
      <alignment horizontal="left" vertical="center"/>
      <protection/>
    </xf>
    <xf numFmtId="0" fontId="4" fillId="0" borderId="0" xfId="35" applyFont="1" applyFill="1" applyBorder="1" applyAlignment="1">
      <alignment horizontal="center" vertical="center" wrapText="1"/>
      <protection/>
    </xf>
    <xf numFmtId="0" fontId="16" fillId="2" borderId="0" xfId="35" applyFont="1" applyFill="1" applyBorder="1" applyAlignment="1">
      <alignment wrapText="1"/>
      <protection/>
    </xf>
    <xf numFmtId="0" fontId="8" fillId="0" borderId="1" xfId="35" applyFont="1" applyFill="1" applyBorder="1" applyAlignment="1">
      <alignment horizontal="center" vertical="center" wrapText="1"/>
      <protection/>
    </xf>
    <xf numFmtId="0" fontId="8" fillId="0" borderId="1" xfId="35" applyFont="1" applyFill="1" applyBorder="1" applyAlignment="1">
      <alignment horizontal="center" vertical="center"/>
      <protection/>
    </xf>
    <xf numFmtId="0" fontId="8" fillId="2" borderId="1" xfId="35" applyFont="1" applyFill="1" applyBorder="1" applyAlignment="1">
      <alignment horizontal="center" vertical="center"/>
      <protection/>
    </xf>
    <xf numFmtId="0" fontId="17" fillId="0" borderId="1" xfId="35" applyFont="1" applyFill="1" applyBorder="1" applyAlignment="1">
      <alignment horizontal="center" vertical="center"/>
      <protection/>
    </xf>
    <xf numFmtId="0" fontId="17" fillId="2" borderId="1" xfId="35" applyFont="1" applyFill="1" applyBorder="1" applyAlignment="1">
      <alignment horizontal="center" vertical="center"/>
      <protection/>
    </xf>
    <xf numFmtId="49" fontId="8"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1" fillId="0" borderId="12" xfId="20" applyFont="1" applyBorder="1" applyAlignment="1">
      <alignment horizontal="center"/>
      <protection/>
    </xf>
    <xf numFmtId="49" fontId="18" fillId="0" borderId="0" xfId="35" applyNumberFormat="1" applyFont="1" applyFill="1" applyBorder="1" applyAlignment="1">
      <alignment vertical="center"/>
      <protection/>
    </xf>
    <xf numFmtId="0" fontId="1" fillId="0" borderId="0" xfId="20" applyFont="1" applyAlignment="1">
      <alignment horizontal="left"/>
      <protection/>
    </xf>
    <xf numFmtId="0" fontId="1" fillId="0" borderId="12" xfId="20" applyFont="1" applyBorder="1" applyAlignment="1">
      <alignment horizontal="left"/>
      <protection/>
    </xf>
    <xf numFmtId="0" fontId="1" fillId="2" borderId="0" xfId="0" applyNumberFormat="1" applyFont="1" applyFill="1" applyBorder="1" applyAlignment="1">
      <alignment horizontal="left" wrapText="1"/>
    </xf>
    <xf numFmtId="0" fontId="1" fillId="2" borderId="0" xfId="0" applyFont="1" applyFill="1" applyBorder="1" applyAlignment="1">
      <alignment horizontal="right" vertical="center" wrapText="1"/>
    </xf>
    <xf numFmtId="2" fontId="1" fillId="2" borderId="0" xfId="0" applyNumberFormat="1" applyFont="1" applyFill="1" applyBorder="1" applyAlignment="1">
      <alignment horizontal="center" vertical="center" wrapText="1"/>
    </xf>
    <xf numFmtId="164" fontId="1" fillId="2" borderId="0" xfId="23" applyNumberFormat="1" applyFont="1" applyFill="1" applyBorder="1" applyAlignment="1">
      <alignment wrapText="1"/>
      <protection/>
    </xf>
    <xf numFmtId="2" fontId="1" fillId="2" borderId="0" xfId="31" applyNumberFormat="1" applyFont="1" applyFill="1" applyBorder="1" applyAlignment="1">
      <alignment horizontal="center" vertical="center"/>
      <protection/>
    </xf>
    <xf numFmtId="49" fontId="1" fillId="2" borderId="0" xfId="0" applyNumberFormat="1" applyFont="1" applyFill="1" applyBorder="1" applyAlignment="1">
      <alignment horizontal="center" vertical="center" wrapText="1"/>
    </xf>
    <xf numFmtId="0" fontId="1" fillId="2" borderId="0" xfId="23" applyFont="1" applyFill="1" applyBorder="1" applyAlignment="1">
      <alignment horizontal="left" vertical="center" wrapText="1" shrinkToFit="1"/>
      <protection/>
    </xf>
    <xf numFmtId="0" fontId="1" fillId="2" borderId="0" xfId="28" applyFont="1" applyFill="1" applyBorder="1" applyAlignment="1">
      <alignment horizontal="center" vertical="center" wrapText="1" shrinkToFit="1"/>
      <protection/>
    </xf>
    <xf numFmtId="1" fontId="1" fillId="2" borderId="0" xfId="28" applyNumberFormat="1" applyFont="1" applyFill="1" applyBorder="1" applyAlignment="1">
      <alignment horizontal="center" vertical="center" wrapText="1" shrinkToFit="1"/>
      <protection/>
    </xf>
    <xf numFmtId="0" fontId="1" fillId="2" borderId="0" xfId="30" applyFont="1" applyFill="1" applyBorder="1" applyAlignment="1">
      <alignment horizontal="left" vertical="center" wrapText="1"/>
      <protection/>
    </xf>
    <xf numFmtId="0" fontId="1" fillId="2" borderId="0" xfId="0" applyNumberFormat="1" applyFont="1" applyFill="1" applyBorder="1" applyAlignment="1" applyProtection="1">
      <alignment horizontal="center" vertical="center" wrapText="1"/>
      <protection/>
    </xf>
    <xf numFmtId="0" fontId="1" fillId="2"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1" fillId="0" borderId="0" xfId="35" applyFont="1" applyFill="1" applyBorder="1" applyAlignment="1">
      <alignment horizontal="left" vertical="center" wrapText="1"/>
      <protection/>
    </xf>
    <xf numFmtId="0" fontId="5" fillId="0" borderId="0" xfId="0" applyNumberFormat="1" applyFont="1" applyFill="1" applyBorder="1" applyAlignment="1">
      <alignment horizontal="center" vertical="center" wrapText="1"/>
    </xf>
    <xf numFmtId="0" fontId="9" fillId="0" borderId="0" xfId="0" applyNumberFormat="1" applyFont="1" applyFill="1" applyAlignment="1">
      <alignment horizontal="center" vertical="center"/>
    </xf>
    <xf numFmtId="0" fontId="3" fillId="0" borderId="0" xfId="23" applyFont="1" applyFill="1" applyBorder="1" applyAlignment="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Normal_Polu_vidusskola_kopeja" xfId="20"/>
    <cellStyle name="Excel Built-in Normal" xfId="21"/>
    <cellStyle name="Style 1" xfId="22"/>
    <cellStyle name="Style 1 2 2" xfId="23"/>
    <cellStyle name="Style 1_DOP" xfId="24"/>
    <cellStyle name="Normal 4" xfId="25"/>
    <cellStyle name="Parastais_Pērses iela, Baldone, Zvārdes, Mārupe" xfId="26"/>
    <cellStyle name="Обычный 2" xfId="27"/>
    <cellStyle name="Normal_Jumts_1" xfId="28"/>
    <cellStyle name="Normal 2 4" xfId="29"/>
    <cellStyle name="Normal_9908m" xfId="30"/>
    <cellStyle name="Normal_iekdarbi" xfId="31"/>
    <cellStyle name="Normal_iekdarbi_1" xfId="32"/>
    <cellStyle name="Normal_Sheet10" xfId="33"/>
    <cellStyle name="Normal_Celtniecibas tames - Bernudarzi" xfId="34"/>
    <cellStyle name="Normal_invai" xfId="35"/>
  </cellStyles>
  <dxfs count="72">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32</xdr:row>
      <xdr:rowOff>0</xdr:rowOff>
    </xdr:from>
    <xdr:ext cx="28575" cy="266700"/>
    <xdr:sp macro="" textlink="">
      <xdr:nvSpPr>
        <xdr:cNvPr id="2" name="AutoShape 105" descr="image0011"/>
        <xdr:cNvSpPr>
          <a:spLocks noChangeAspect="1" noChangeArrowheads="1"/>
        </xdr:cNvSpPr>
      </xdr:nvSpPr>
      <xdr:spPr bwMode="auto">
        <a:xfrm>
          <a:off x="3400425" y="9382125"/>
          <a:ext cx="28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3"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4"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5"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6"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7"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8"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0"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1"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4"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5"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6"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7"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8"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9"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20"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1"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2"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3"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4"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5"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6"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7"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28"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29"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30"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31"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32"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33"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34"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35"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36"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37"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38"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39"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40"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41"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42"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43"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44"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45"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46"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47"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48"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49"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50"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51"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52"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53"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54"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55"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56"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57"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58"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59"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60"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61"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62"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63"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64"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65"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66"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67"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68"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69"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70"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71"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72"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73"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74"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75"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76"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77"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78"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79"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80"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81"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82"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83"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84"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85"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86"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87"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88"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89"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90"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1"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2"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3"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4"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5"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6"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7"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98"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99"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00"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01"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02"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03"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04"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05"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06"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07"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08"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09"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10"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11"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12"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13"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14"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15"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16"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17"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18"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19"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0"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1"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2"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3"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4"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5"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26"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27"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28"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29"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30"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31"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32"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3"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4"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5"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6"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7"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8"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39"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40"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41"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42"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43"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44"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45"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46"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47"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48"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49"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50"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51"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52"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53"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54"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55" name="AutoShape 104"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56" name="AutoShape 105"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57" name="AutoShape 106"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58" name="AutoShape 107"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59" name="AutoShape 108"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85750"/>
    <xdr:sp macro="" textlink="">
      <xdr:nvSpPr>
        <xdr:cNvPr id="160" name="AutoShape 109" descr="image0011"/>
        <xdr:cNvSpPr>
          <a:spLocks noChangeAspect="1" noChangeArrowheads="1"/>
        </xdr:cNvSpPr>
      </xdr:nvSpPr>
      <xdr:spPr bwMode="auto">
        <a:xfrm>
          <a:off x="3400425" y="9382125"/>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1" name="AutoShape 353"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2" name="AutoShape 354"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3" name="AutoShape 355"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4" name="AutoShape 356"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5" name="AutoShape 357"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6" name="AutoShape 358"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7" name="AutoShape 359"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85750"/>
    <xdr:sp macro="" textlink="">
      <xdr:nvSpPr>
        <xdr:cNvPr id="168" name="AutoShape 360" descr="image0011"/>
        <xdr:cNvSpPr>
          <a:spLocks noChangeAspect="1" noChangeArrowheads="1"/>
        </xdr:cNvSpPr>
      </xdr:nvSpPr>
      <xdr:spPr bwMode="auto">
        <a:xfrm>
          <a:off x="3400425" y="9382125"/>
          <a:ext cx="38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0050"/>
    <xdr:sp macro="" textlink="">
      <xdr:nvSpPr>
        <xdr:cNvPr id="169" name="AutoShape 105" descr="image0011"/>
        <xdr:cNvSpPr>
          <a:spLocks noChangeAspect="1" noChangeArrowheads="1"/>
        </xdr:cNvSpPr>
      </xdr:nvSpPr>
      <xdr:spPr bwMode="auto">
        <a:xfrm>
          <a:off x="3400425" y="9382125"/>
          <a:ext cx="285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70"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71"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72"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73"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74"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75"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76"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77"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78"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79"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80"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81"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82" name="AutoShape 104"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83" name="AutoShape 105"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84"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85"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86"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87"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88"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89"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90"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91"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92"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93"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94"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195"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96" name="AutoShape 104"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97" name="AutoShape 105"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98"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199"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00"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01"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2"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3"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4"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5"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6"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7"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8"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09"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10" name="AutoShape 104"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11" name="AutoShape 105"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12"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13"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14"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15"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16"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17"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18"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19"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20"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21"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22"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23"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24" name="AutoShape 104"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25" name="AutoShape 105"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26"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27"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28"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29"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0"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1"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2"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3"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4"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5"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6"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37"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38" name="AutoShape 104"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39" name="AutoShape 105"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40"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41"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42"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43"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44"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45"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46"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47"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48"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49"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50"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51"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52" name="AutoShape 104"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53" name="AutoShape 105"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54"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55"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56"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57"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58"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59"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60"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61"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62"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63"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64"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65"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66" name="AutoShape 104"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67" name="AutoShape 105"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68" name="AutoShape 106"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69" name="AutoShape 107"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70" name="AutoShape 108"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09575"/>
    <xdr:sp macro="" textlink="">
      <xdr:nvSpPr>
        <xdr:cNvPr id="271" name="AutoShape 109" descr="image0011"/>
        <xdr:cNvSpPr>
          <a:spLocks noChangeAspect="1" noChangeArrowheads="1"/>
        </xdr:cNvSpPr>
      </xdr:nvSpPr>
      <xdr:spPr bwMode="auto">
        <a:xfrm>
          <a:off x="3400425" y="9382125"/>
          <a:ext cx="28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2" name="AutoShape 353"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3" name="AutoShape 354"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4" name="AutoShape 355"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5" name="AutoShape 356"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6" name="AutoShape 357"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7" name="AutoShape 358"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8" name="AutoShape 359"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09575"/>
    <xdr:sp macro="" textlink="">
      <xdr:nvSpPr>
        <xdr:cNvPr id="279" name="AutoShape 360" descr="image0011"/>
        <xdr:cNvSpPr>
          <a:spLocks noChangeAspect="1" noChangeArrowheads="1"/>
        </xdr:cNvSpPr>
      </xdr:nvSpPr>
      <xdr:spPr bwMode="auto">
        <a:xfrm>
          <a:off x="3400425" y="9382125"/>
          <a:ext cx="38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0"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1"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2"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3"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4"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5"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6"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7"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8"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9"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0"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1"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2"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3" name="AutoShape 104"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4"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5"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6"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7"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8"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9"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0"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1"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2"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3"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4"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5"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6"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07" name="AutoShape 104"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08"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09"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10"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11"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12"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3"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4"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5"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6"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7"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8"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9"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0"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1" name="AutoShape 104"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2"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3"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4"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5"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6"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7"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8"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9"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0"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1"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2"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3"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4"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5" name="AutoShape 104"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6"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7"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8"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9"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40"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1"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2"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3"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4"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5"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6"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7"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8"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49" name="AutoShape 104"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0"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1"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2"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3"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4"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5"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6"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7"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8"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9"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0"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1"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2"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3" name="AutoShape 104"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4"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5"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6"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7"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8"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9"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0"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1"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2"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3"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4"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5"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6"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77" name="AutoShape 104"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78" name="AutoShape 105"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79" name="AutoShape 106"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80" name="AutoShape 107"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81" name="AutoShape 108"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82" name="AutoShape 109" descr="image0011"/>
        <xdr:cNvSpPr>
          <a:spLocks noChangeAspect="1" noChangeArrowheads="1"/>
        </xdr:cNvSpPr>
      </xdr:nvSpPr>
      <xdr:spPr bwMode="auto">
        <a:xfrm>
          <a:off x="3400425" y="93821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3" name="AutoShape 353"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4" name="AutoShape 354"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5" name="AutoShape 355"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6" name="AutoShape 356"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7" name="AutoShape 357"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8" name="AutoShape 358"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9" name="AutoShape 359"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90" name="AutoShape 360" descr="image0011"/>
        <xdr:cNvSpPr>
          <a:spLocks noChangeAspect="1" noChangeArrowheads="1"/>
        </xdr:cNvSpPr>
      </xdr:nvSpPr>
      <xdr:spPr bwMode="auto">
        <a:xfrm>
          <a:off x="3400425" y="93821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1"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2"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3"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4"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5"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6"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7"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8"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9"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0"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1"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2"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3"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4"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5"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6"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7"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8"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9"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0"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1"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2"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3"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4"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5"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6"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7"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18"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19"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0"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1"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2"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3"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4"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5"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6"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7"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8"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9"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0"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1"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2"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3"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4"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5"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6"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7"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8"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9"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0"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1"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2"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3"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4"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5"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6"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7"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8"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9"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50"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51"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2"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3"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4"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5"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6"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7"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8"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9"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0"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1"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2"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3"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4"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5"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6"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7"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8"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9"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0"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1"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2"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3"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4"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5"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6"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7"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8"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9"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0"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1"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2"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3"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4"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5"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6"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7"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88"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89"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0"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1"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2"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3"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4"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5"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6"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7"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8"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9"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0"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1"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2"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3"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4"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5"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6"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7"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8"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9"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0"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1"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2"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3"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4"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5"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6"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7"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8"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9"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20"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1"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2"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3"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4"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5"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6"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7"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8"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29"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0"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1"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2"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3"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4"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5"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6"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7"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8"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9"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0"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1"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2"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3"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4"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5"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6"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7"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8"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9"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0"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1"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2"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3"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4"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5"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6"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57"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58"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59"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60"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61"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62"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3"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4"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5"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6"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7"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8"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9"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0"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1"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2"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3"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4"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5"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6"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7"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8"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9"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0"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1"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2"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3"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4"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5"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6"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7"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8"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9"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90"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1"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2"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3"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4"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5"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6"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7"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8"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99"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0"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1"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2"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3"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4"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5"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6"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7"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8"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9"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0"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1"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2"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3"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4"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5"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6"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7"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8"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9"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0"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1"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2"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3"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4"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5"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6"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7"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8"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9"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30"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31"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2"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3"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4"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5"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6"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7"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8"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9"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0"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1"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2"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3"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4"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5"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6"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7"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8"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9"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0"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1"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2"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3"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4"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5"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6"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7"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8"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9"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0"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1"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2"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3"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4"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5"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6"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7"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68"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69"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0"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1"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2"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3"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4"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5"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6"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7"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8"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9"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0"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1"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2"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3"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4"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5"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6"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7"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8"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9"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0"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1"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2"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3"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4"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5"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6"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7"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8"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9"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00"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01"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2"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3"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4"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5"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6"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7"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8"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9"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0"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1"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2"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3"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4"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5"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6"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7"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8"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9"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0"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1"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2"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3"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4"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5"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6"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7"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8"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9"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0"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1"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2"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3"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4"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5"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6"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37"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38"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39"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40"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41"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42"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3"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4"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5"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6"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7"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8"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9"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0"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1"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2"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3"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4"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5"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6"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7"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8"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9"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0"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1"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2"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3"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4"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5"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6"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7"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8"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9"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70"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1"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2"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3"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4"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5"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6"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7"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8"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79"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0"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1"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2"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3"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4"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5"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6"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7"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8"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9"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0"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1"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2"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3"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4"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5"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6"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7"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8"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9"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0"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1"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2"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3"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4"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5"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6"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07"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08"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09"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10"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11"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12"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3"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4"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5"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6"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7"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8"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9"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0"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1" name="AutoShape 104"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2" name="AutoShape 105"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3" name="AutoShape 106"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4" name="AutoShape 107"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5" name="AutoShape 108"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6" name="AutoShape 109" descr="image0011"/>
        <xdr:cNvSpPr>
          <a:spLocks noChangeAspect="1" noChangeArrowheads="1"/>
        </xdr:cNvSpPr>
      </xdr:nvSpPr>
      <xdr:spPr bwMode="auto">
        <a:xfrm>
          <a:off x="3400425" y="79248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7" name="AutoShape 353"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8" name="AutoShape 354"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9" name="AutoShape 355"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0" name="AutoShape 356"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1" name="AutoShape 357"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2" name="AutoShape 358"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3" name="AutoShape 359"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4" name="AutoShape 360" descr="image0011"/>
        <xdr:cNvSpPr>
          <a:spLocks noChangeAspect="1" noChangeArrowheads="1"/>
        </xdr:cNvSpPr>
      </xdr:nvSpPr>
      <xdr:spPr bwMode="auto">
        <a:xfrm>
          <a:off x="3400425" y="79248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44</xdr:row>
      <xdr:rowOff>0</xdr:rowOff>
    </xdr:from>
    <xdr:ext cx="28575" cy="285750"/>
    <xdr:sp macro="" textlink="">
      <xdr:nvSpPr>
        <xdr:cNvPr id="2" name="AutoShape 105" descr="image0011"/>
        <xdr:cNvSpPr>
          <a:spLocks noChangeAspect="1" noChangeArrowheads="1"/>
        </xdr:cNvSpPr>
      </xdr:nvSpPr>
      <xdr:spPr bwMode="auto">
        <a:xfrm>
          <a:off x="3362325" y="12039600"/>
          <a:ext cx="28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3"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4"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5"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6"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7"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8"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0"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1"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4"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5"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6"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7"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8"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9"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20"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1"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2"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3"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4"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5"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6"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7"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28"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29"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30"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31"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32"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33"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34"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35"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36"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37"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38"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39"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40"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41"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42"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43"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44"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45"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46"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47"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48"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49"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50"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51"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52"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53"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54"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55"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56"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57"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58"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59"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60"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61"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62"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63"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64"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65"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66"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67"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68"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69"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70"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71"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72"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73"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74"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75"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76"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77"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78"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79"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80"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81"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82"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83"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84"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85"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86"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87"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88"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89"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90"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1"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2"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3"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4"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5"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6"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7"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98"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99"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00"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01"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02"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03"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04"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05"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06"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07"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08"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09"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10"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11"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12"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13"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14"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15"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16"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17"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18"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19"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0"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1"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2"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3"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4"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5"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26"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27"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28"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29"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30"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31"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32"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3"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4"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5"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6"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7"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8"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39"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40"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41"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42"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43"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44"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45"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46"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47"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48"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49"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50"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51"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52"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53"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54"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55" name="AutoShape 104"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56" name="AutoShape 105"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57" name="AutoShape 106"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58" name="AutoShape 107"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59" name="AutoShape 108"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295275"/>
    <xdr:sp macro="" textlink="">
      <xdr:nvSpPr>
        <xdr:cNvPr id="160" name="AutoShape 109" descr="image0011"/>
        <xdr:cNvSpPr>
          <a:spLocks noChangeAspect="1" noChangeArrowheads="1"/>
        </xdr:cNvSpPr>
      </xdr:nvSpPr>
      <xdr:spPr bwMode="auto">
        <a:xfrm>
          <a:off x="3362325" y="12039600"/>
          <a:ext cx="285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1" name="AutoShape 353"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2" name="AutoShape 354"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3" name="AutoShape 355"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4" name="AutoShape 356"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5" name="AutoShape 357"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6" name="AutoShape 358"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7" name="AutoShape 359"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295275"/>
    <xdr:sp macro="" textlink="">
      <xdr:nvSpPr>
        <xdr:cNvPr id="168" name="AutoShape 360" descr="image0011"/>
        <xdr:cNvSpPr>
          <a:spLocks noChangeAspect="1" noChangeArrowheads="1"/>
        </xdr:cNvSpPr>
      </xdr:nvSpPr>
      <xdr:spPr bwMode="auto">
        <a:xfrm>
          <a:off x="3362325" y="12039600"/>
          <a:ext cx="38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69"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70"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71"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72"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73"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74"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75"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76"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77"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78"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79"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80"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81"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82" name="AutoShape 104"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83"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84"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85"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86"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87"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88"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89"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90"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91"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92"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93"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94"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195"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96" name="AutoShape 104"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97"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98"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199"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00"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01"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2"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3"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4"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5"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6"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7"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8"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09"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10" name="AutoShape 104"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11"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12"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13"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14"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15"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16"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17"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18"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19"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20"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21"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22"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23"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24" name="AutoShape 104"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25"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26"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27"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28"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29"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0"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1"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2"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3"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4"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5"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6"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37"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38" name="AutoShape 104"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39"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40"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41"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42"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43"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44"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45"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46"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47"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48"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49"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50"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51"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52" name="AutoShape 104"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53"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54"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55"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56"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57"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58"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59"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60"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61"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62"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63"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64"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65"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66" name="AutoShape 104"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67" name="AutoShape 105"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68" name="AutoShape 106"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69" name="AutoShape 107"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70" name="AutoShape 108"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390525"/>
    <xdr:sp macro="" textlink="">
      <xdr:nvSpPr>
        <xdr:cNvPr id="271" name="AutoShape 109" descr="image0011"/>
        <xdr:cNvSpPr>
          <a:spLocks noChangeAspect="1" noChangeArrowheads="1"/>
        </xdr:cNvSpPr>
      </xdr:nvSpPr>
      <xdr:spPr bwMode="auto">
        <a:xfrm>
          <a:off x="3362325" y="12039600"/>
          <a:ext cx="285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2" name="AutoShape 353"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3" name="AutoShape 354"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4" name="AutoShape 355"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5" name="AutoShape 356"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6" name="AutoShape 357"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7" name="AutoShape 358"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8" name="AutoShape 359"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390525"/>
    <xdr:sp macro="" textlink="">
      <xdr:nvSpPr>
        <xdr:cNvPr id="279" name="AutoShape 360" descr="image0011"/>
        <xdr:cNvSpPr>
          <a:spLocks noChangeAspect="1" noChangeArrowheads="1"/>
        </xdr:cNvSpPr>
      </xdr:nvSpPr>
      <xdr:spPr bwMode="auto">
        <a:xfrm>
          <a:off x="3362325" y="12039600"/>
          <a:ext cx="38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80"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81"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82"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83"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84"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85"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86"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87"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88"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89"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90"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91"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92"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93" name="AutoShape 104"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94"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95"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96"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97"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298"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299"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00"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01"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02"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03"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04"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05"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06"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07" name="AutoShape 104"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08"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09"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10"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11"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12"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13"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14"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15"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16"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17"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18"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19"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20"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21" name="AutoShape 104"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22"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23"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24"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25"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26"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27"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28"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29"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30"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31"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32"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33"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34"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35" name="AutoShape 104"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36"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37"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38"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39"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40"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1"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2"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3"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4"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5"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6"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7"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48"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49" name="AutoShape 104"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50"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51"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52"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53"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54"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55"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56"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57"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58"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59"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60"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61"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62"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63" name="AutoShape 104"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64"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65"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66"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67"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68"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69"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70"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71"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72"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73"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74"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75"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76"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77" name="AutoShape 104"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78" name="AutoShape 105"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79" name="AutoShape 106"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80" name="AutoShape 107"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81" name="AutoShape 108"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85775"/>
    <xdr:sp macro="" textlink="">
      <xdr:nvSpPr>
        <xdr:cNvPr id="382" name="AutoShape 109" descr="image0011"/>
        <xdr:cNvSpPr>
          <a:spLocks noChangeAspect="1" noChangeArrowheads="1"/>
        </xdr:cNvSpPr>
      </xdr:nvSpPr>
      <xdr:spPr bwMode="auto">
        <a:xfrm>
          <a:off x="3362325" y="120396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83" name="AutoShape 353"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84" name="AutoShape 354"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85" name="AutoShape 355"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86" name="AutoShape 356"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87" name="AutoShape 357"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88" name="AutoShape 358"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89" name="AutoShape 359"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85775"/>
    <xdr:sp macro="" textlink="">
      <xdr:nvSpPr>
        <xdr:cNvPr id="390" name="AutoShape 360" descr="image0011"/>
        <xdr:cNvSpPr>
          <a:spLocks noChangeAspect="1" noChangeArrowheads="1"/>
        </xdr:cNvSpPr>
      </xdr:nvSpPr>
      <xdr:spPr bwMode="auto">
        <a:xfrm>
          <a:off x="3362325" y="120396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391"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392"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393"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394"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395"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396"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397"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398"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399"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00"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01"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02"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03"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04"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05"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06"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07"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08"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09"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0"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1"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2"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3"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4"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5"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6"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17"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18"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19"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20"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21"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22"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23"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24"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25"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26"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27"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28"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29"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30"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31"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32"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33"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34"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35"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36"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37"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38"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39"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40"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41"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42"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43"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44"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45"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46"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47"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48"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49"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50"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51"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2"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3"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4"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5"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6"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7"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8"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59"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60"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61"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62"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63"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64"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65"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66"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67"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68"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69"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70"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71"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72"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73"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74"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75"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76"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77"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78"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79"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0"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1"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2"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3"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4"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5"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6"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87"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88"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89"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90"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91"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92"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493"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94"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95"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96"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97"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98"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499"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00"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01"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02"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03"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04"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05"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06"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07"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08"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09"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10"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11"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12"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13"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14"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15"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16"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17"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18"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19"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20"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1"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2"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3"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4"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5"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6"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7"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28"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29"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30"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31"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32"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33"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34"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35"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36"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37"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38"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39"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40"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41"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42"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43"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44"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45"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46"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47"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48"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49"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50"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51"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52"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53"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54"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55"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56"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57"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58"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59"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60"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61"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62"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63"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64"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65"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66"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67"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68"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69"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70"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71"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72"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73"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74"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75"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76"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77"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78"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79"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80"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81"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82"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83"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84"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85"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86"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87"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88"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89"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90"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1"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2"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3"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4"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5"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6"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7"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598"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599"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00"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01"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02"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03"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04"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05"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06"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07"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08"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09"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10"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11"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12"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13"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14"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15"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16"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17"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18"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19"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20"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21"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22"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23"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24"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25"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26"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27"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28"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29"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30"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31"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2"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3"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4"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5"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6"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7"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8"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39"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40"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41"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42"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43"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44"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45"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46"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47"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48"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49"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50"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51"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52"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53"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54"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55"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56"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57"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58"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59"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0"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1"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2"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3"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4"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5"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6"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67"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68"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69"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70"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71"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72"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73"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74"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75"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76"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77"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78"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79"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80"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81"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82"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83"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84"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85"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86"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87"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88"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89"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90"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91"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92"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93"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94"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695"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96"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97"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98"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699"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00"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01"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2"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3"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4"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5"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6"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7"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8"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09"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10"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11"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12"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13"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14"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15"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16"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17"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18"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19"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20"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21"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22"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23"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24"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25"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26"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27"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28"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29"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30"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31"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32"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33"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34"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35"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36"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37"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38"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39"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40"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41"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42"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43"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44"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45"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46"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47"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48"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49"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50"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51"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52"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53"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54"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55"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56"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57"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58"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59"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60"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61"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62"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63"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64"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65"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66"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67"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68"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69"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70"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1"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2"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3"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4"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5"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6"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7"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78"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79"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80"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81"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82"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83"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84"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85"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86"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87"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88"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89"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90"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91"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92"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93"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94"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95"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96"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97"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798"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799"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00"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01"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02"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03"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04"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05"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06"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07"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08"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09"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10"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11"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12"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13"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14"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15"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16"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17"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18"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19"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20"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21" name="AutoShape 104"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22" name="AutoShape 105"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23" name="AutoShape 106"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24" name="AutoShape 107"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25" name="AutoShape 108"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28575" cy="466725"/>
    <xdr:sp macro="" textlink="">
      <xdr:nvSpPr>
        <xdr:cNvPr id="826" name="AutoShape 109" descr="image0011"/>
        <xdr:cNvSpPr>
          <a:spLocks noChangeAspect="1" noChangeArrowheads="1"/>
        </xdr:cNvSpPr>
      </xdr:nvSpPr>
      <xdr:spPr bwMode="auto">
        <a:xfrm>
          <a:off x="3362325" y="12039600"/>
          <a:ext cx="285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27" name="AutoShape 353"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28" name="AutoShape 354"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29" name="AutoShape 355"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30" name="AutoShape 356"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31" name="AutoShape 357"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32" name="AutoShape 358"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33" name="AutoShape 359"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44</xdr:row>
      <xdr:rowOff>0</xdr:rowOff>
    </xdr:from>
    <xdr:ext cx="38100" cy="466725"/>
    <xdr:sp macro="" textlink="">
      <xdr:nvSpPr>
        <xdr:cNvPr id="834" name="AutoShape 360" descr="image0011"/>
        <xdr:cNvSpPr>
          <a:spLocks noChangeAspect="1" noChangeArrowheads="1"/>
        </xdr:cNvSpPr>
      </xdr:nvSpPr>
      <xdr:spPr bwMode="auto">
        <a:xfrm>
          <a:off x="3362325" y="12039600"/>
          <a:ext cx="38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39</xdr:row>
      <xdr:rowOff>0</xdr:rowOff>
    </xdr:from>
    <xdr:ext cx="28575" cy="247650"/>
    <xdr:sp macro="" textlink="">
      <xdr:nvSpPr>
        <xdr:cNvPr id="2" name="AutoShape 105" descr="image0011"/>
        <xdr:cNvSpPr>
          <a:spLocks noChangeAspect="1" noChangeArrowheads="1"/>
        </xdr:cNvSpPr>
      </xdr:nvSpPr>
      <xdr:spPr bwMode="auto">
        <a:xfrm>
          <a:off x="3352800" y="11896725"/>
          <a:ext cx="28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3"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4"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5"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6"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7"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8"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0"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1"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4"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5"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6"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7"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8"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9"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20"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1"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2"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3"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4"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5"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6"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7"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28"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29"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30"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31"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32"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33"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34"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35"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36"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37"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38"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39"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40"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41"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42"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43"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44"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45"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46"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47"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48"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49"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50"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51"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52"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53"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54"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55"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56"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57"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58"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59"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60"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61"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62"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63"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64"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65"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66"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67"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68"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69"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70"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71"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72"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73"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74"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75"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76"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77"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78"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79"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80"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81"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82"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83"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84"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85"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86"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87"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88"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89"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90"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1"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2"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3"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4"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5"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6"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7"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98"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99"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00"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01"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02"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03"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04"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05"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06"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07"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08"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09"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10"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11"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12"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13"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14"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15"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16"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17"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18"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19"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0"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1"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2"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3"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4"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5"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26"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27"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28"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29"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30"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31"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32"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3"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4"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5"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6"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7"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8"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39"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40"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41"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42"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43"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44"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45"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46"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47"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48"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49"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50"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51"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52"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53"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54"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55" name="AutoShape 104"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56" name="AutoShape 105"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57" name="AutoShape 106"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58" name="AutoShape 107"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59" name="AutoShape 108"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257175"/>
    <xdr:sp macro="" textlink="">
      <xdr:nvSpPr>
        <xdr:cNvPr id="160" name="AutoShape 109" descr="image0011"/>
        <xdr:cNvSpPr>
          <a:spLocks noChangeAspect="1" noChangeArrowheads="1"/>
        </xdr:cNvSpPr>
      </xdr:nvSpPr>
      <xdr:spPr bwMode="auto">
        <a:xfrm>
          <a:off x="3352800" y="11896725"/>
          <a:ext cx="28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1" name="AutoShape 353"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2" name="AutoShape 354"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3" name="AutoShape 355"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4" name="AutoShape 356"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5" name="AutoShape 357"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6" name="AutoShape 358"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7" name="AutoShape 359"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257175"/>
    <xdr:sp macro="" textlink="">
      <xdr:nvSpPr>
        <xdr:cNvPr id="168" name="AutoShape 360" descr="image0011"/>
        <xdr:cNvSpPr>
          <a:spLocks noChangeAspect="1" noChangeArrowheads="1"/>
        </xdr:cNvSpPr>
      </xdr:nvSpPr>
      <xdr:spPr bwMode="auto">
        <a:xfrm>
          <a:off x="3352800" y="11896725"/>
          <a:ext cx="381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69"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70"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71"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72"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73"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74"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75"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76"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77"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78"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79"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80"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81"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82" name="AutoShape 104"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83"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84"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85"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86"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87"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88"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89"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90"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91"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92"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93"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94"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195"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96" name="AutoShape 104"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97"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98"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199"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00"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01"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2"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3"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4"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5"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6"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7"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8"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09"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10" name="AutoShape 104"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11"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12"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13"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14"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15"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16"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17"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18"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19"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20"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21"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22"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23"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24" name="AutoShape 104"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25"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26"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27"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28"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29"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0"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1"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2"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3"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4"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5"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6"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37"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38" name="AutoShape 104"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39"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40"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41"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42"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43"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44"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45"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46"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47"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48"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49"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50"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51"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52" name="AutoShape 104"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53"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54"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55"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56"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57"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58"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59"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60"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61"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62"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63"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64"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65"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66" name="AutoShape 104"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67" name="AutoShape 105"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68" name="AutoShape 106"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69" name="AutoShape 107"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70" name="AutoShape 108"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352425"/>
    <xdr:sp macro="" textlink="">
      <xdr:nvSpPr>
        <xdr:cNvPr id="271" name="AutoShape 109" descr="image0011"/>
        <xdr:cNvSpPr>
          <a:spLocks noChangeAspect="1" noChangeArrowheads="1"/>
        </xdr:cNvSpPr>
      </xdr:nvSpPr>
      <xdr:spPr bwMode="auto">
        <a:xfrm>
          <a:off x="3352800" y="11896725"/>
          <a:ext cx="28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2" name="AutoShape 353"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3" name="AutoShape 354"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4" name="AutoShape 355"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5" name="AutoShape 356"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6" name="AutoShape 357"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7" name="AutoShape 358"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8" name="AutoShape 359"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352425"/>
    <xdr:sp macro="" textlink="">
      <xdr:nvSpPr>
        <xdr:cNvPr id="279" name="AutoShape 360" descr="image0011"/>
        <xdr:cNvSpPr>
          <a:spLocks noChangeAspect="1" noChangeArrowheads="1"/>
        </xdr:cNvSpPr>
      </xdr:nvSpPr>
      <xdr:spPr bwMode="auto">
        <a:xfrm>
          <a:off x="3352800" y="11896725"/>
          <a:ext cx="3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80"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81"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82"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83"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84"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85"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86"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87"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88"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89"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90"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91"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92"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93" name="AutoShape 104"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94"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95"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96"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97"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298"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299"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00"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01"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02"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03"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04"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05"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06"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07" name="AutoShape 104"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08"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09"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10"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11"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12"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13"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14"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15"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16"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17"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18"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19"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20"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21" name="AutoShape 104"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22"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23"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24"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25"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26"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27"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28"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29"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30"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31"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32"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33"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34"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35" name="AutoShape 104"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36"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37"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38"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39"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40"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1"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2"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3"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4"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5"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6"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7"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48"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49" name="AutoShape 104"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50"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51"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52"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53"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54"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55"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56"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57"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58"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59"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60"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61"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62"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63" name="AutoShape 104"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64"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65"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66"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67"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68"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69"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70"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71"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72"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73"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74"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75"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76"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77" name="AutoShape 104"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78" name="AutoShape 105"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79" name="AutoShape 106"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80" name="AutoShape 107"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81" name="AutoShape 108"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28575" cy="485775"/>
    <xdr:sp macro="" textlink="">
      <xdr:nvSpPr>
        <xdr:cNvPr id="382" name="AutoShape 109" descr="image0011"/>
        <xdr:cNvSpPr>
          <a:spLocks noChangeAspect="1" noChangeArrowheads="1"/>
        </xdr:cNvSpPr>
      </xdr:nvSpPr>
      <xdr:spPr bwMode="auto">
        <a:xfrm>
          <a:off x="3352800" y="11896725"/>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83" name="AutoShape 353"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84" name="AutoShape 354"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85" name="AutoShape 355"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86" name="AutoShape 356"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87" name="AutoShape 357"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88" name="AutoShape 358"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89" name="AutoShape 359"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38100" cy="485775"/>
    <xdr:sp macro="" textlink="">
      <xdr:nvSpPr>
        <xdr:cNvPr id="390" name="AutoShape 360" descr="image0011"/>
        <xdr:cNvSpPr>
          <a:spLocks noChangeAspect="1" noChangeArrowheads="1"/>
        </xdr:cNvSpPr>
      </xdr:nvSpPr>
      <xdr:spPr bwMode="auto">
        <a:xfrm>
          <a:off x="3352800" y="11896725"/>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391"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392"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393"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394"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395"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396"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397"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398"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399"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00"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01"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02"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03"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04"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05"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06"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07"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08"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09"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0"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1"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2"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3"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4"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5"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6"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17"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18"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19"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20"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21"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22"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23"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24"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25"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26"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27"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28"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29"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30"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31"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32"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33"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34"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35"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36"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37"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38"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39"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40"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41"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42"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43"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44"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45"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46"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47"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48"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49"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50"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51"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2"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3"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4"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5"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6"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7"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8"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59"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60"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61"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62"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63"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64"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65"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66"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67"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68"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69"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70"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71"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72"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73"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74"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75"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76"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77"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78"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79"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0"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1"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2"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3"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4"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5"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6"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87"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88"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89"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90"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91"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92"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493"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94"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95"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96"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97"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98"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499"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00"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01"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02"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03"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04"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05"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06"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07"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08"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09"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10"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11"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12"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13"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14"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15"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16"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17"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18"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19"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20"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1"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2"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3"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4"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5"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6"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7"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28"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29"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30"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31"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32"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33"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34"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35"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36"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37"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38"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39"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40"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41"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42"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43"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44"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45"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46"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47"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48"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49"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50"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51"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52"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53"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54"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55"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56"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57"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58"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59"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60"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61"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62"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63"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64"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65"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66"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67"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68"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69"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70"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71"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72"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73"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74"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75"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76"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77"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78"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79"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80"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81"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82"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83"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84"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85"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86"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87"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88"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89"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90"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1"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2"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3"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4"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5"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6"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7"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598"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599"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00"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01"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02"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03"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04"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05"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06"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07"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08"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09"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10"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11"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12"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13"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14"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15"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16"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17"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18"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19"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20"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21"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22"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23"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24"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25"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26"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27"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28"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29"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30"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31"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2"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3"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4"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5"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6"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7"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8"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39"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40"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41"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42"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43"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44"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45"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46"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47"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48"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49"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50"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51"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52"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53"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54"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55"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56"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57"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58"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59"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0"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1"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2"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3"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4"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5"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6"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67"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68"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69"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70"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71"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72"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73"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74"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75"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76"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77"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78"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79"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80"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81"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82"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83"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84"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85"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86"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87"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88"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89"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90"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91"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92"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93"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94"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695"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96"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97"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98"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699"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00"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01"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2"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3"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4"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5"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6"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7"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8"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09"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10"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11"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12"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13"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14"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15"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16"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17"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18"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19"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20"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21"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22"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23"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24"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25"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26"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27"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28"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29"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30"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31"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32"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33"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34"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35"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36"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37"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38"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39"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40"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41"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42"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43"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44"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45"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46"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47"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48"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49"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50"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51"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52"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53"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54"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55"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56"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57"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58"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59"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60"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61"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62"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63"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64"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65"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66"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67"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68"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69"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70"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1"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2"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3"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4"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5"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6"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7"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78"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79"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80"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81"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82"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83"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84"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85"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86"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87"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88"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89"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90"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91"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92"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93"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94"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95"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96"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97"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798"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799"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00"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01"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02"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03"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04"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05"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06"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07"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08"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09"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10"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11"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12"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13"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14"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15"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16"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17"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18"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19"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20"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21" name="AutoShape 104"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22" name="AutoShape 105"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23" name="AutoShape 106"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24" name="AutoShape 107"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25" name="AutoShape 108"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28575" cy="504825"/>
    <xdr:sp macro="" textlink="">
      <xdr:nvSpPr>
        <xdr:cNvPr id="826" name="AutoShape 109" descr="image0011"/>
        <xdr:cNvSpPr>
          <a:spLocks noChangeAspect="1" noChangeArrowheads="1"/>
        </xdr:cNvSpPr>
      </xdr:nvSpPr>
      <xdr:spPr bwMode="auto">
        <a:xfrm>
          <a:off x="3352800" y="106013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27" name="AutoShape 353"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28" name="AutoShape 354"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29" name="AutoShape 355"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30" name="AutoShape 356"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31" name="AutoShape 357"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32" name="AutoShape 358"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33" name="AutoShape 359"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38100" cy="504825"/>
    <xdr:sp macro="" textlink="">
      <xdr:nvSpPr>
        <xdr:cNvPr id="834" name="AutoShape 360" descr="image0011"/>
        <xdr:cNvSpPr>
          <a:spLocks noChangeAspect="1" noChangeArrowheads="1"/>
        </xdr:cNvSpPr>
      </xdr:nvSpPr>
      <xdr:spPr bwMode="auto">
        <a:xfrm>
          <a:off x="3352800" y="106013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79</xdr:row>
      <xdr:rowOff>0</xdr:rowOff>
    </xdr:from>
    <xdr:ext cx="171450" cy="85725"/>
    <xdr:sp macro="" textlink="">
      <xdr:nvSpPr>
        <xdr:cNvPr id="2"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3"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4"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5"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6"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7"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8"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9"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10"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11"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12"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13"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14"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15"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16"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17"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18"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19"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20"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21"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22"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23"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24"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25"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26"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27"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28" name="TextBox 27"/>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29"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30"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31"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32"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33"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34"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35"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36"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37"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38"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39"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40"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41"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42"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43"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44"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45"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46"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47"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48"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49"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50"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51"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52"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53" name="TextBox 5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54"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55"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56"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57"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42875"/>
    <xdr:sp macro="" textlink="">
      <xdr:nvSpPr>
        <xdr:cNvPr id="58" name="TextBox 2"/>
        <xdr:cNvSpPr txBox="1">
          <a:spLocks noChangeArrowheads="1"/>
        </xdr:cNvSpPr>
      </xdr:nvSpPr>
      <xdr:spPr bwMode="auto">
        <a:xfrm>
          <a:off x="4648200" y="242316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59"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60"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61"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62"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63"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64"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65"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66"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67"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68"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69"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114300"/>
    <xdr:sp macro="" textlink="">
      <xdr:nvSpPr>
        <xdr:cNvPr id="70" name="TextBox 2"/>
        <xdr:cNvSpPr txBox="1">
          <a:spLocks noChangeArrowheads="1"/>
        </xdr:cNvSpPr>
      </xdr:nvSpPr>
      <xdr:spPr bwMode="auto">
        <a:xfrm>
          <a:off x="4648200" y="242316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71"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72"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73"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74"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75"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79</xdr:row>
      <xdr:rowOff>0</xdr:rowOff>
    </xdr:from>
    <xdr:ext cx="171450" cy="85725"/>
    <xdr:sp macro="" textlink="">
      <xdr:nvSpPr>
        <xdr:cNvPr id="76" name="TextBox 2"/>
        <xdr:cNvSpPr txBox="1">
          <a:spLocks noChangeArrowheads="1"/>
        </xdr:cNvSpPr>
      </xdr:nvSpPr>
      <xdr:spPr bwMode="auto">
        <a:xfrm>
          <a:off x="4648200" y="242316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77"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42875"/>
    <xdr:sp macro="" textlink="">
      <xdr:nvSpPr>
        <xdr:cNvPr id="78" name="TextBox 77"/>
        <xdr:cNvSpPr txBox="1">
          <a:spLocks noChangeArrowheads="1"/>
        </xdr:cNvSpPr>
      </xdr:nvSpPr>
      <xdr:spPr bwMode="auto">
        <a:xfrm>
          <a:off x="4648200" y="171069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42875"/>
    <xdr:sp macro="" textlink="">
      <xdr:nvSpPr>
        <xdr:cNvPr id="79" name="TextBox 2"/>
        <xdr:cNvSpPr txBox="1">
          <a:spLocks noChangeArrowheads="1"/>
        </xdr:cNvSpPr>
      </xdr:nvSpPr>
      <xdr:spPr bwMode="auto">
        <a:xfrm>
          <a:off x="4648200" y="171069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42875"/>
    <xdr:sp macro="" textlink="">
      <xdr:nvSpPr>
        <xdr:cNvPr id="80" name="TextBox 2"/>
        <xdr:cNvSpPr txBox="1">
          <a:spLocks noChangeArrowheads="1"/>
        </xdr:cNvSpPr>
      </xdr:nvSpPr>
      <xdr:spPr bwMode="auto">
        <a:xfrm>
          <a:off x="4648200" y="171069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42875"/>
    <xdr:sp macro="" textlink="">
      <xdr:nvSpPr>
        <xdr:cNvPr id="81" name="TextBox 2"/>
        <xdr:cNvSpPr txBox="1">
          <a:spLocks noChangeArrowheads="1"/>
        </xdr:cNvSpPr>
      </xdr:nvSpPr>
      <xdr:spPr bwMode="auto">
        <a:xfrm>
          <a:off x="4648200" y="171069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42875"/>
    <xdr:sp macro="" textlink="">
      <xdr:nvSpPr>
        <xdr:cNvPr id="82" name="TextBox 2"/>
        <xdr:cNvSpPr txBox="1">
          <a:spLocks noChangeArrowheads="1"/>
        </xdr:cNvSpPr>
      </xdr:nvSpPr>
      <xdr:spPr bwMode="auto">
        <a:xfrm>
          <a:off x="4648200" y="171069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42875"/>
    <xdr:sp macro="" textlink="">
      <xdr:nvSpPr>
        <xdr:cNvPr id="83" name="TextBox 2"/>
        <xdr:cNvSpPr txBox="1">
          <a:spLocks noChangeArrowheads="1"/>
        </xdr:cNvSpPr>
      </xdr:nvSpPr>
      <xdr:spPr bwMode="auto">
        <a:xfrm>
          <a:off x="4648200" y="1710690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84"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85"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86"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87"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88"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89"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14300"/>
    <xdr:sp macro="" textlink="">
      <xdr:nvSpPr>
        <xdr:cNvPr id="90" name="TextBox 2"/>
        <xdr:cNvSpPr txBox="1">
          <a:spLocks noChangeArrowheads="1"/>
        </xdr:cNvSpPr>
      </xdr:nvSpPr>
      <xdr:spPr bwMode="auto">
        <a:xfrm>
          <a:off x="4648200" y="171069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14300"/>
    <xdr:sp macro="" textlink="">
      <xdr:nvSpPr>
        <xdr:cNvPr id="91" name="TextBox 2"/>
        <xdr:cNvSpPr txBox="1">
          <a:spLocks noChangeArrowheads="1"/>
        </xdr:cNvSpPr>
      </xdr:nvSpPr>
      <xdr:spPr bwMode="auto">
        <a:xfrm>
          <a:off x="4648200" y="171069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14300"/>
    <xdr:sp macro="" textlink="">
      <xdr:nvSpPr>
        <xdr:cNvPr id="92" name="TextBox 2"/>
        <xdr:cNvSpPr txBox="1">
          <a:spLocks noChangeArrowheads="1"/>
        </xdr:cNvSpPr>
      </xdr:nvSpPr>
      <xdr:spPr bwMode="auto">
        <a:xfrm>
          <a:off x="4648200" y="171069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14300"/>
    <xdr:sp macro="" textlink="">
      <xdr:nvSpPr>
        <xdr:cNvPr id="93" name="TextBox 2"/>
        <xdr:cNvSpPr txBox="1">
          <a:spLocks noChangeArrowheads="1"/>
        </xdr:cNvSpPr>
      </xdr:nvSpPr>
      <xdr:spPr bwMode="auto">
        <a:xfrm>
          <a:off x="4648200" y="171069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14300"/>
    <xdr:sp macro="" textlink="">
      <xdr:nvSpPr>
        <xdr:cNvPr id="94" name="TextBox 2"/>
        <xdr:cNvSpPr txBox="1">
          <a:spLocks noChangeArrowheads="1"/>
        </xdr:cNvSpPr>
      </xdr:nvSpPr>
      <xdr:spPr bwMode="auto">
        <a:xfrm>
          <a:off x="4648200" y="171069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114300"/>
    <xdr:sp macro="" textlink="">
      <xdr:nvSpPr>
        <xdr:cNvPr id="95" name="TextBox 2"/>
        <xdr:cNvSpPr txBox="1">
          <a:spLocks noChangeArrowheads="1"/>
        </xdr:cNvSpPr>
      </xdr:nvSpPr>
      <xdr:spPr bwMode="auto">
        <a:xfrm>
          <a:off x="4648200" y="1710690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96"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97"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98"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99"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100"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51</xdr:row>
      <xdr:rowOff>0</xdr:rowOff>
    </xdr:from>
    <xdr:ext cx="171450" cy="85725"/>
    <xdr:sp macro="" textlink="">
      <xdr:nvSpPr>
        <xdr:cNvPr id="101" name="TextBox 2"/>
        <xdr:cNvSpPr txBox="1">
          <a:spLocks noChangeArrowheads="1"/>
        </xdr:cNvSpPr>
      </xdr:nvSpPr>
      <xdr:spPr bwMode="auto">
        <a:xfrm>
          <a:off x="4648200" y="1710690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02"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03"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04"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05"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06"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07"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08"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09"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10"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11"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12"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13"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14"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15"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16"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17"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18"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19"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20"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1"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2"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3"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4"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5"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6"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7"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28"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29"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30"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31"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32"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33"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34"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35"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36"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37"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38"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39"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40"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41"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42"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43"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44"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45"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46"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47"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48"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49"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50"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51"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52"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53"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54"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55"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56"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57"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58"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59"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60"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61"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62"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63"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64"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65"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66"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67"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68"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69"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70"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71"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72"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73"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74"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75"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76"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77"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78"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79"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80"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81"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82"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83"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84"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85"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86"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87"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88"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89"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90"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1"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2"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3"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4"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5"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6"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7"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198"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199"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00"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01"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02"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03"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04"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05"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06"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07"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08"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09"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10"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11"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12"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13"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14"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15"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16"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17"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18"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19"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20"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21"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22"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23"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24"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25"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26"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27"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28"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29"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30"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31"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2"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3"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4"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5"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6"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7"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8"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39"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40"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41"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42"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43"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44"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45"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46"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47"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48"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49"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50"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51"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52"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53"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54"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55"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56"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57"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58"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59"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0"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1"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2"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3"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4"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5"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6"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67"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68"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69"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70"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71"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72"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73"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74"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75"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76"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77"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78"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79"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80"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81"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82"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83"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84"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85"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86"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87"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88"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89"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90"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91"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92"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93"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94"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295"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96"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97"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98"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299"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00"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01"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2"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3"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4"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5"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6"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7"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8"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09"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10"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11"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12"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13"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14"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15"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16"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17"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18"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19"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20"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21"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22"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23"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24"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25"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26"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27"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28"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29"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30"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31"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32"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33"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34"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35"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36"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37"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38"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39"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40"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41"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42"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43"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44"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45"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46"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47"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48"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49"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50"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51"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52"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53"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54"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55"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56"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57"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58"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59"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60"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61"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62"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63"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64"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65"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66"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67"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68"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69"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70"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1"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2"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3"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4"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5"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6"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7"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78"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79"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80"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81"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82"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83"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84"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85"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86"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87"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88"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89"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90"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91"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92"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93"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94"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95"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96"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97"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398"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399"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00"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01"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02"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03"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04"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05"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06"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07"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08"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09"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10"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11"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12"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13"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14"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15"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16"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17"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18"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19"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20"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21"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22"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23"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24"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25"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26"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27"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28"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29"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30"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31"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32"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33"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34"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35"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36"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37"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38"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39"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0"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1"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2"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3"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4"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5"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6"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47"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48"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49"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50"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51"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52"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53"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54"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55"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56"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57"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58"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59"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60"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61"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62"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63"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64"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65"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66"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67"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68"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69"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70"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71"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72"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73"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74"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75"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76"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77"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78"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79"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80"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81"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2"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3"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4"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5"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6"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7"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8"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89"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90"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91"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92"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93"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94"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495"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96"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97"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98"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499"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00"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01"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02"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03"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04"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05"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06"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07"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08"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09"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0"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1"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2"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3"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4"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5"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6"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17"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18"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19"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20"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21"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22"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23"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24"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25"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26"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27"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28"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29"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30"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31"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32" name="AutoShape 104"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33" name="AutoShape 105"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34" name="AutoShape 106"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35" name="AutoShape 107"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36" name="AutoShape 108"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28575" cy="504825"/>
    <xdr:sp macro="" textlink="">
      <xdr:nvSpPr>
        <xdr:cNvPr id="537" name="AutoShape 109" descr="image0011"/>
        <xdr:cNvSpPr>
          <a:spLocks noChangeAspect="1" noChangeArrowheads="1"/>
        </xdr:cNvSpPr>
      </xdr:nvSpPr>
      <xdr:spPr bwMode="auto">
        <a:xfrm>
          <a:off x="3362325" y="227742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38" name="AutoShape 353"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39" name="AutoShape 354"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40" name="AutoShape 355"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41" name="AutoShape 356"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42" name="AutoShape 357"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43" name="AutoShape 358"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44" name="AutoShape 359"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70</xdr:row>
      <xdr:rowOff>0</xdr:rowOff>
    </xdr:from>
    <xdr:ext cx="38100" cy="504825"/>
    <xdr:sp macro="" textlink="">
      <xdr:nvSpPr>
        <xdr:cNvPr id="545" name="AutoShape 360" descr="image0011"/>
        <xdr:cNvSpPr>
          <a:spLocks noChangeAspect="1" noChangeArrowheads="1"/>
        </xdr:cNvSpPr>
      </xdr:nvSpPr>
      <xdr:spPr bwMode="auto">
        <a:xfrm>
          <a:off x="3362325" y="227742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32</xdr:row>
      <xdr:rowOff>0</xdr:rowOff>
    </xdr:from>
    <xdr:ext cx="28575" cy="219075"/>
    <xdr:sp macro="" textlink="">
      <xdr:nvSpPr>
        <xdr:cNvPr id="2" name="AutoShape 105" descr="image0011"/>
        <xdr:cNvSpPr>
          <a:spLocks noChangeAspect="1" noChangeArrowheads="1"/>
        </xdr:cNvSpPr>
      </xdr:nvSpPr>
      <xdr:spPr bwMode="auto">
        <a:xfrm>
          <a:off x="3352800" y="8458200"/>
          <a:ext cx="285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3"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4"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5"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6"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7"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8"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0"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1"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4"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5"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6"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7"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8"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9"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20"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1"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2"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3"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4"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5"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6"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7"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28"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29"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30"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31"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32"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33"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34"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35"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36"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37"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38"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39"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40"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41"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42"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43"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44"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45"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46"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47"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48"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49"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50"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51"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52"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53"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54"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55"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56"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57"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58"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59"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60"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61"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62"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63"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64"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65"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66"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67"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68"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69"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70"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71"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72"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73"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74"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75"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76"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77"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78"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79"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80"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81"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82"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83"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84"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85"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86"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87"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88"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89"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90"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1"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2"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3"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4"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5"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6"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7"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98"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99"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00"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01"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02"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03"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04"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05"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06"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07"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08"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09"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10"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11"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12"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13"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14"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15"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16"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17"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18"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19"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0"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1"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2"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3"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4"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5"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26"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27"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28"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29"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30"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31"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32"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3"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4"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5"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6"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7"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8"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39"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40"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41"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42"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43"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44"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45"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46"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47"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48"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49"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50"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51"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52"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53"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54"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55" name="AutoShape 104"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56" name="AutoShape 105"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57" name="AutoShape 106"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58" name="AutoShape 107"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59" name="AutoShape 108"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228600"/>
    <xdr:sp macro="" textlink="">
      <xdr:nvSpPr>
        <xdr:cNvPr id="160" name="AutoShape 109" descr="image0011"/>
        <xdr:cNvSpPr>
          <a:spLocks noChangeAspect="1" noChangeArrowheads="1"/>
        </xdr:cNvSpPr>
      </xdr:nvSpPr>
      <xdr:spPr bwMode="auto">
        <a:xfrm>
          <a:off x="3352800" y="8458200"/>
          <a:ext cx="28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1" name="AutoShape 353"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2" name="AutoShape 354"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3" name="AutoShape 355"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4" name="AutoShape 356"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5" name="AutoShape 357"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6" name="AutoShape 358"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7" name="AutoShape 359"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228600"/>
    <xdr:sp macro="" textlink="">
      <xdr:nvSpPr>
        <xdr:cNvPr id="168" name="AutoShape 360" descr="image0011"/>
        <xdr:cNvSpPr>
          <a:spLocks noChangeAspect="1" noChangeArrowheads="1"/>
        </xdr:cNvSpPr>
      </xdr:nvSpPr>
      <xdr:spPr bwMode="auto">
        <a:xfrm>
          <a:off x="3352800" y="845820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69"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70"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71"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72"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73"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74"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75"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76"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77"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78"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79"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80"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81"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82" name="AutoShape 104"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83"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84"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85"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86"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87"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88"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89"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90"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91"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92"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93"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94"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195"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96" name="AutoShape 104"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97"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98"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199"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00"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01"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2"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3"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4"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5"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6"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7"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8"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09"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10" name="AutoShape 104"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11"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12"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13"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14"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15"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16"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17"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18"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19"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20"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21"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22"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23"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24" name="AutoShape 104"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25"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26"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27"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28"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29"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0"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1"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2"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3"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4"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5"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6"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37"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38" name="AutoShape 104"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39"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40"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41"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42"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43"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44"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45"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46"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47"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48"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49"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50"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51"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52" name="AutoShape 104"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53"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54"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55"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56"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57"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58"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59"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60"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61"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62"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63"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64"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65"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66" name="AutoShape 104"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67" name="AutoShape 105"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68" name="AutoShape 106"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69" name="AutoShape 107"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70" name="AutoShape 108"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323850"/>
    <xdr:sp macro="" textlink="">
      <xdr:nvSpPr>
        <xdr:cNvPr id="271" name="AutoShape 109" descr="image0011"/>
        <xdr:cNvSpPr>
          <a:spLocks noChangeAspect="1" noChangeArrowheads="1"/>
        </xdr:cNvSpPr>
      </xdr:nvSpPr>
      <xdr:spPr bwMode="auto">
        <a:xfrm>
          <a:off x="3352800" y="8458200"/>
          <a:ext cx="285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2" name="AutoShape 353"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3" name="AutoShape 354"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4" name="AutoShape 355"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5" name="AutoShape 356"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6" name="AutoShape 357"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7" name="AutoShape 358"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8" name="AutoShape 359"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323850"/>
    <xdr:sp macro="" textlink="">
      <xdr:nvSpPr>
        <xdr:cNvPr id="279" name="AutoShape 360" descr="image0011"/>
        <xdr:cNvSpPr>
          <a:spLocks noChangeAspect="1" noChangeArrowheads="1"/>
        </xdr:cNvSpPr>
      </xdr:nvSpPr>
      <xdr:spPr bwMode="auto">
        <a:xfrm>
          <a:off x="3352800" y="8458200"/>
          <a:ext cx="381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57200"/>
    <xdr:sp macro="" textlink="">
      <xdr:nvSpPr>
        <xdr:cNvPr id="280" name="AutoShape 105" descr="image0011"/>
        <xdr:cNvSpPr>
          <a:spLocks noChangeAspect="1" noChangeArrowheads="1"/>
        </xdr:cNvSpPr>
      </xdr:nvSpPr>
      <xdr:spPr bwMode="auto">
        <a:xfrm>
          <a:off x="3352800" y="845820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1"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2"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3"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84"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5"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6"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7"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8"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89"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0"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1"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2"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3" name="AutoShape 104"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4" name="AutoShape 105"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5"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6"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7"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298"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299"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0"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1"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2"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3"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4"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5"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06"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07" name="AutoShape 104"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08" name="AutoShape 105"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09"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10"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11"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12"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3"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4"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5"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6"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7"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8"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19"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0"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1" name="AutoShape 104"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2" name="AutoShape 105"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3"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4"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5"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26"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7"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8"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29"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0"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1"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2"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3"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34"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5" name="AutoShape 104"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6" name="AutoShape 105"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7"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8"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39"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40"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1"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2"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3"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4"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5"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6"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7"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48"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49" name="AutoShape 104"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0" name="AutoShape 105"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1"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2"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3"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54"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5"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6"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7"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8"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59"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0"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1"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2"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3" name="AutoShape 104"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4" name="AutoShape 105"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5"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6"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7"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68"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69"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0"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1"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2"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3"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4"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5"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76"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77" name="AutoShape 104"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78" name="AutoShape 105"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79" name="AutoShape 106"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80" name="AutoShape 107"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81" name="AutoShape 108"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28575" cy="485775"/>
    <xdr:sp macro="" textlink="">
      <xdr:nvSpPr>
        <xdr:cNvPr id="382" name="AutoShape 109" descr="image0011"/>
        <xdr:cNvSpPr>
          <a:spLocks noChangeAspect="1" noChangeArrowheads="1"/>
        </xdr:cNvSpPr>
      </xdr:nvSpPr>
      <xdr:spPr bwMode="auto">
        <a:xfrm>
          <a:off x="3352800" y="8458200"/>
          <a:ext cx="28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3" name="AutoShape 353"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4" name="AutoShape 354"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5" name="AutoShape 355"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6" name="AutoShape 356"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7" name="AutoShape 357"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8" name="AutoShape 358"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89" name="AutoShape 359"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xdr:row>
      <xdr:rowOff>0</xdr:rowOff>
    </xdr:from>
    <xdr:ext cx="38100" cy="485775"/>
    <xdr:sp macro="" textlink="">
      <xdr:nvSpPr>
        <xdr:cNvPr id="390" name="AutoShape 360" descr="image0011"/>
        <xdr:cNvSpPr>
          <a:spLocks noChangeAspect="1" noChangeArrowheads="1"/>
        </xdr:cNvSpPr>
      </xdr:nvSpPr>
      <xdr:spPr bwMode="auto">
        <a:xfrm>
          <a:off x="3352800" y="8458200"/>
          <a:ext cx="38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1"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2"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3"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4"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395"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6"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7"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8"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399"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0"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1"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2"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03"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4"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5"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6"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7"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8"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09"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0"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1"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2"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3"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4"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5"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6"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17"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18"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19"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0"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1"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2"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23"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4"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5"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6"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7"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8"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29"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0"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1"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2"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3"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4"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5"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6"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37"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8"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39"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0"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1"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2"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3"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4"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45"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6"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7"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8"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49"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50"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51"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2"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3"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4"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5"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6"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7"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8"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59"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0"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1"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2"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3"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4"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65"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6"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7"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8"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69"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0"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1"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2"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73"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4"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5"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6"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7"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8"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79"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0"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1"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2"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3"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4"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5"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6"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87"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88"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89"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0"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1"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2"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493"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4"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5"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6"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7"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8"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499"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0"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1"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2"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3"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4"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5"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06"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7"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8"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09"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0"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1"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2"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3"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14"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5"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6"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7"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8"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19"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20"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1"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2"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3"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4"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5"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6"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7"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28"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29"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0"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1"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2"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3"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34"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5"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6"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7"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8"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39"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0"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1"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2"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3"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4"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5"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6"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7"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48"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49"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0"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1"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2"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3"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4"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5"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56"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57"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58"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59"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60"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61"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62"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3"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4"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5"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6"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7"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8"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69"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0"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1"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2"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3"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4"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5"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76"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7"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8"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79"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0"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1"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2"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3"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84"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5"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6"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7"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8"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89"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90"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1"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2"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3"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4"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5"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6"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7"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598"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599"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0"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1"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2"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3"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04"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5"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6"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7"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8"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09"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0"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1"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2"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3"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4"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5"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6"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17"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8"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19"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0"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1"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2"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3"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4"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25"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6"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7"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8"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29"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30"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31"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2"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3"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4"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5"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6"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7"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8"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39"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0"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1"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2"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3"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4"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45"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6"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7"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8"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49"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0"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1"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2"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53"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4"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5"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6"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7"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8"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59"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0"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1"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2"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3"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4"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5"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6"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67"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68"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69"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0"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1"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2"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73"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4"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5"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6"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7"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8"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79"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0"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1"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2"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3"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4"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5"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6"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87"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8"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89"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0"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1"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2"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3"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4"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695"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6"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7"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8"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699"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00"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01"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2"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3"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4"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5"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6"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7"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8"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09"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0"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1"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2"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3"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4"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15"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6"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7"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8"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19"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0"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1"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2"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3"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4"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5"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6"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7"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28"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29"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0"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1"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2"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3"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4"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5"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36"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37"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38"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39"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40"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41"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42"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3"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4"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5"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6"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7"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8"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49"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0"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1"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2"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3"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4"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5"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56"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7"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8"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59"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0"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1"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2"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3"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64"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5"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6"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7"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8"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69"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70"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1"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2"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3"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4"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5"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6"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7"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78"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79"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0"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1"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2"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3"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84"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5"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6"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7"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8"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89"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0"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1"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2"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3"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4"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5"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6"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7"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798"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799"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0"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1"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2"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3"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4"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5"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06"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07"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08"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09"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10"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11"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12"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3"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4"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5"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6"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7"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8"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19"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0"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1" name="AutoShape 104"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2" name="AutoShape 105"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3" name="AutoShape 106"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4" name="AutoShape 107"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5" name="AutoShape 108"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28575" cy="504825"/>
    <xdr:sp macro="" textlink="">
      <xdr:nvSpPr>
        <xdr:cNvPr id="826" name="AutoShape 109" descr="image0011"/>
        <xdr:cNvSpPr>
          <a:spLocks noChangeAspect="1" noChangeArrowheads="1"/>
        </xdr:cNvSpPr>
      </xdr:nvSpPr>
      <xdr:spPr bwMode="auto">
        <a:xfrm>
          <a:off x="3352800" y="700087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7" name="AutoShape 353"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8" name="AutoShape 354"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29" name="AutoShape 355"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0" name="AutoShape 356"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1" name="AutoShape 357"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2" name="AutoShape 358"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3" name="AutoShape 359"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38100" cy="504825"/>
    <xdr:sp macro="" textlink="">
      <xdr:nvSpPr>
        <xdr:cNvPr id="834" name="AutoShape 360" descr="image0011"/>
        <xdr:cNvSpPr>
          <a:spLocks noChangeAspect="1" noChangeArrowheads="1"/>
        </xdr:cNvSpPr>
      </xdr:nvSpPr>
      <xdr:spPr bwMode="auto">
        <a:xfrm>
          <a:off x="3352800" y="700087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26</xdr:row>
      <xdr:rowOff>0</xdr:rowOff>
    </xdr:from>
    <xdr:ext cx="171450" cy="114300"/>
    <xdr:sp macro="" textlink="">
      <xdr:nvSpPr>
        <xdr:cNvPr id="2"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3"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4"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5"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6"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7"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8"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9"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0"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1"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2"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3"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4"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5"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6"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7"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8"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9"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0"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1"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2"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3"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4"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5"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6"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7"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8"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9"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30"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31"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32"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33"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34"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4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7"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8"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9"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50"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51"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52"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5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5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5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5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5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5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5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6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6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6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6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6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6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6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6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6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6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7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7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7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7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7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7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7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7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7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7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8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8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8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83"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84"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85"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86"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87"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88"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8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9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9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9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9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9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9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9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9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9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9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0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0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0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0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0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0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0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0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0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0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1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1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1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1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1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1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1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1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1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119"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120"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121"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122"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123"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124"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2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2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2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2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2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3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3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3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3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3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3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13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3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3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3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4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4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14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43"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44"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45"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46"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47"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48"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49"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50"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51"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52"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53"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54"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55"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56"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57"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58"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59"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60"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61"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62"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63"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64"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65"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66"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67"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68"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69"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70"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71"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72"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73"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74"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75"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76"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77" name="TextBox 288"/>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78"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79"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80"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181"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82"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83"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84"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85"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86"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87"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88"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89"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90"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91"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92"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42875"/>
    <xdr:sp macro="" textlink="">
      <xdr:nvSpPr>
        <xdr:cNvPr id="193" name="TextBox 2"/>
        <xdr:cNvSpPr txBox="1">
          <a:spLocks noChangeArrowheads="1"/>
        </xdr:cNvSpPr>
      </xdr:nvSpPr>
      <xdr:spPr bwMode="auto">
        <a:xfrm>
          <a:off x="4600575" y="71818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94"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95"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96"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97"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98"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199"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00"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01"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02"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03"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04"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114300"/>
    <xdr:sp macro="" textlink="">
      <xdr:nvSpPr>
        <xdr:cNvPr id="205" name="TextBox 2"/>
        <xdr:cNvSpPr txBox="1">
          <a:spLocks noChangeArrowheads="1"/>
        </xdr:cNvSpPr>
      </xdr:nvSpPr>
      <xdr:spPr bwMode="auto">
        <a:xfrm>
          <a:off x="4600575" y="7181850"/>
          <a:ext cx="1714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06"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07"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08"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09"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10"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85725"/>
    <xdr:sp macro="" textlink="">
      <xdr:nvSpPr>
        <xdr:cNvPr id="211" name="TextBox 2"/>
        <xdr:cNvSpPr txBox="1">
          <a:spLocks noChangeArrowheads="1"/>
        </xdr:cNvSpPr>
      </xdr:nvSpPr>
      <xdr:spPr bwMode="auto">
        <a:xfrm>
          <a:off x="4600575" y="7181850"/>
          <a:ext cx="1714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1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1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1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1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1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1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1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1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2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2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2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2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24"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25"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26"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27"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28"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29"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3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3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3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3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3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3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3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3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3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3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4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4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4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4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4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4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4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4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4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4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5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5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5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5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5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5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5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5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5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5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60"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61"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62"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63"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64"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65"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6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6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6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6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7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7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7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7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7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7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7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7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7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7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8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8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8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8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8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8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8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8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8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28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9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9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9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9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9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29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96"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97"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98"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299"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00"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01"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0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0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0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0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0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0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0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0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1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1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1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1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1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1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1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1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1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1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2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2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2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2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2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2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2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2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2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2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3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3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32"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33"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34"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35"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36"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37"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3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3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4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4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4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4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4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4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4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4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4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4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5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5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5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5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5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5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5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5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5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5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6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6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6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6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6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6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6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6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68"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69"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70"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71"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72"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373"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7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7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7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7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7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7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8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8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8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8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8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8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8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8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8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8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9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9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92"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93"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94"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95"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9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39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98"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399"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0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0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0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0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04"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05"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06"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07"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08"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95250"/>
    <xdr:sp macro="" textlink="">
      <xdr:nvSpPr>
        <xdr:cNvPr id="409" name="TextBox 2"/>
        <xdr:cNvSpPr txBox="1">
          <a:spLocks noChangeArrowheads="1"/>
        </xdr:cNvSpPr>
      </xdr:nvSpPr>
      <xdr:spPr bwMode="auto">
        <a:xfrm>
          <a:off x="4600575" y="7181850"/>
          <a:ext cx="1714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10"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11"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1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1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1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1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416"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417"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418"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419"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420"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76200"/>
    <xdr:sp macro="" textlink="">
      <xdr:nvSpPr>
        <xdr:cNvPr id="421" name="TextBox 2"/>
        <xdr:cNvSpPr txBox="1">
          <a:spLocks noChangeArrowheads="1"/>
        </xdr:cNvSpPr>
      </xdr:nvSpPr>
      <xdr:spPr bwMode="auto">
        <a:xfrm>
          <a:off x="4600575" y="7181850"/>
          <a:ext cx="171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22"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23"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24"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25"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26"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390525</xdr:colOff>
      <xdr:row>26</xdr:row>
      <xdr:rowOff>0</xdr:rowOff>
    </xdr:from>
    <xdr:ext cx="171450" cy="57150"/>
    <xdr:sp macro="" textlink="">
      <xdr:nvSpPr>
        <xdr:cNvPr id="427" name="TextBox 2"/>
        <xdr:cNvSpPr txBox="1">
          <a:spLocks noChangeArrowheads="1"/>
        </xdr:cNvSpPr>
      </xdr:nvSpPr>
      <xdr:spPr bwMode="auto">
        <a:xfrm>
          <a:off x="4600575" y="718185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28"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29"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30"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31"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32"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33"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34"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35"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36"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37"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38"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39"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40"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41"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42"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43"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44"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45"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46"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47"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48"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49"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50"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51"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52"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53"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54"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55"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56"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57"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58"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59"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60"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61"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2"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3"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4"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5"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6"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7"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8"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69"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70"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71"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72"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73"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74"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75"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76"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77"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78"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79"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80"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81"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82"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83"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84"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85"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86"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87"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88"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89"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0"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1"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2"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3"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4"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5"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6"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497"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98"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499"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00"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01"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02"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03"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04"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05"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06"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07"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08"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09"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10"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11"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12"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13"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14"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15"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16"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17"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18"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19"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20"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21"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22"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23"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24"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25"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26" name="AutoShape 104"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27" name="AutoShape 105"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28" name="AutoShape 106"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29" name="AutoShape 107"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30" name="AutoShape 108"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457200"/>
    <xdr:sp macro="" textlink="">
      <xdr:nvSpPr>
        <xdr:cNvPr id="531" name="AutoShape 109" descr="image0011"/>
        <xdr:cNvSpPr>
          <a:spLocks noChangeAspect="1" noChangeArrowheads="1"/>
        </xdr:cNvSpPr>
      </xdr:nvSpPr>
      <xdr:spPr bwMode="auto">
        <a:xfrm>
          <a:off x="3362325" y="7181850"/>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2" name="AutoShape 353"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3" name="AutoShape 354"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4" name="AutoShape 355"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5" name="AutoShape 356"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6" name="AutoShape 357"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7" name="AutoShape 358"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8" name="AutoShape 359"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457200"/>
    <xdr:sp macro="" textlink="">
      <xdr:nvSpPr>
        <xdr:cNvPr id="539" name="AutoShape 360" descr="image0011"/>
        <xdr:cNvSpPr>
          <a:spLocks noChangeAspect="1" noChangeArrowheads="1"/>
        </xdr:cNvSpPr>
      </xdr:nvSpPr>
      <xdr:spPr bwMode="auto">
        <a:xfrm>
          <a:off x="3362325" y="7181850"/>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40"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41"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42"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43"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44"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45"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46"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47"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48"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49"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50"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51"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52"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53"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54"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55"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56"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57"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58"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59"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0"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1"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2"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3"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4"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5"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6"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67"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68"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69"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70"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71"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72"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73"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74"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75"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76"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77"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78"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79"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80"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81"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82"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83"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84"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85"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86"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87"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88"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89"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90"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91"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92"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93"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94"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595"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96"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97"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98"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599"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00"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01"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2"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3"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4"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5"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6"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7"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8"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09"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10"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11"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12"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13"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14"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15"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16"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17"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18"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19"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20"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21"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22"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23"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24"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25"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26"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27"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28"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29"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0"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1"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2"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3"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4"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5"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6"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37"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38" name="AutoShape 104"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39" name="AutoShape 105"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40" name="AutoShape 106"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41" name="AutoShape 107"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42" name="AutoShape 108"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28575" cy="590550"/>
    <xdr:sp macro="" textlink="">
      <xdr:nvSpPr>
        <xdr:cNvPr id="643" name="AutoShape 109" descr="image0011"/>
        <xdr:cNvSpPr>
          <a:spLocks noChangeAspect="1" noChangeArrowheads="1"/>
        </xdr:cNvSpPr>
      </xdr:nvSpPr>
      <xdr:spPr bwMode="auto">
        <a:xfrm>
          <a:off x="3362325" y="7181850"/>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44" name="AutoShape 353"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45" name="AutoShape 354"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46" name="AutoShape 355"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47" name="AutoShape 356"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48" name="AutoShape 357"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49" name="AutoShape 358"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50" name="AutoShape 359"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38100" cy="590550"/>
    <xdr:sp macro="" textlink="">
      <xdr:nvSpPr>
        <xdr:cNvPr id="651" name="AutoShape 360" descr="image0011"/>
        <xdr:cNvSpPr>
          <a:spLocks noChangeAspect="1" noChangeArrowheads="1"/>
        </xdr:cNvSpPr>
      </xdr:nvSpPr>
      <xdr:spPr bwMode="auto">
        <a:xfrm>
          <a:off x="3362325" y="7181850"/>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096"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097"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098"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099"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00"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1"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2"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3"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4"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5"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6"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7"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08"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09"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10"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11"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12"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13"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14"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15"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16"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17"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18"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19"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20"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21"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22"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23"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24"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25"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26"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27"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28"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29"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30"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31"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32"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33"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34"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35"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36"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37"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38"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39"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40"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41"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42"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43"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44"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45"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46"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47"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48"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49"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50"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51"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52"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53"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54"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55"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56"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57"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58"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59"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60"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61"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62"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63"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64"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65"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66"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67"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68"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69"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70"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1"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2"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3"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4"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5"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6"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7"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78"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79"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80"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81"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82"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83"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84"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85"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86"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87"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88"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89"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90"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91"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92"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93"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94"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95"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96"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97"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198"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199"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00"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01"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02"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03"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04"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05"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06"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07"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08"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09"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10"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11"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2"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3"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4"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5"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6"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7"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8"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19"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20"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21"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22"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23"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24"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25"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26"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27"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28"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29"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30"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31"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32"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33"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34"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35"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36"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37"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38"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39"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0"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1"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2"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3"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4"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5"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6"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47"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48"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49"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50"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51"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52"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53"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54"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55"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56"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57"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58"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59"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60"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61"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62"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63"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64"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65"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66"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67"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68"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69"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70"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71"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72"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73"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74"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75"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76"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77"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78"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79"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80"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81"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2"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3"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4"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5"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6"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7"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8"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89"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90"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91"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92"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93"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94"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295"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96"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97"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98"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299"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00"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01"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02"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03"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04"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05"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06"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07"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08"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09"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0"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1"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2"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3"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4"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5"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6"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17"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18"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19"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20"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21"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22"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23"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24"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25"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26"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27"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28"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29"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30"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31"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32"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33"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34"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35"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36"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37"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38"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39"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40"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41"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42"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43"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44"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45"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46"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47"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48"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49"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50"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1"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2"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3"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4"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5"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6"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7"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58"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59"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60"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61"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62"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63"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64"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65"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66"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67"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68"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69"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70"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71"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72"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73"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74"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75"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76"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77"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78"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79"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80"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81"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82"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83"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84"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85"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86"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87"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88"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89"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90"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91"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392"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93"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94"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95"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96"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97"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98"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399"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00"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01"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02"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03"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04"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05"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06"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07"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08"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09"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10"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11"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12"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13"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14"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15"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16"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17"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18"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19"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20"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1"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2"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3"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4"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5"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6"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7"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28"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29"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30"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31"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32"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33"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34"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35"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36"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37"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38"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39"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40"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41"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42"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43"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44"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45"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46"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47"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48"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49"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50"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51"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52"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53"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54"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55"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56"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57"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58"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59"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60"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61"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2"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3"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4"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5"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6"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7"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8"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69"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70"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71"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72"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73"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74"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75"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76"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77"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78"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79"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80"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81"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82"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83"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84"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85"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86"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87"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88"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89"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0"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1"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2"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3"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4"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5"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6"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497"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98"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499"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00"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01"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02"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03"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04"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05"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06"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07"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08"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09"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10"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11"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12"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13"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14"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15"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16"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17"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18"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19"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20"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21"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22"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23"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24"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25"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26" name="AutoShape 104"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27" name="AutoShape 105"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28" name="AutoShape 106"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29" name="AutoShape 107"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30" name="AutoShape 108"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28575" cy="504825"/>
    <xdr:sp macro="" textlink="">
      <xdr:nvSpPr>
        <xdr:cNvPr id="1531" name="AutoShape 109" descr="image0011"/>
        <xdr:cNvSpPr>
          <a:spLocks noChangeAspect="1" noChangeArrowheads="1"/>
        </xdr:cNvSpPr>
      </xdr:nvSpPr>
      <xdr:spPr bwMode="auto">
        <a:xfrm>
          <a:off x="3362325" y="75057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2" name="AutoShape 353"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3" name="AutoShape 354"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4" name="AutoShape 355"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5" name="AutoShape 356"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6" name="AutoShape 357"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7" name="AutoShape 358"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8" name="AutoShape 359"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38100" cy="504825"/>
    <xdr:sp macro="" textlink="">
      <xdr:nvSpPr>
        <xdr:cNvPr id="1539" name="AutoShape 360" descr="image0011"/>
        <xdr:cNvSpPr>
          <a:spLocks noChangeAspect="1" noChangeArrowheads="1"/>
        </xdr:cNvSpPr>
      </xdr:nvSpPr>
      <xdr:spPr bwMode="auto">
        <a:xfrm>
          <a:off x="3362325" y="75057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28575" cy="457200"/>
    <xdr:sp macro="" textlink="">
      <xdr:nvSpPr>
        <xdr:cNvPr id="670"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71"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72"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73"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74"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75"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76"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77"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78"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79"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80"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81"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82"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83"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84"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85"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86"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87"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88"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89"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0"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1"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2"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3"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4"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5"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6"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697"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98"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699"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00"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01"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02"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03"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04"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05"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06"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07"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08"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09"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10"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11"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12"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13"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14"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15"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16"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17"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18"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19"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20"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21"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22"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23"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24"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25"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26"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27"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28"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29"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30"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31"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2"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3"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4"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5"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6"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7"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8"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39"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40"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41"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42"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43"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44"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45"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46"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47"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48"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49"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50"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51"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52"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53"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54"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55"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56"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57"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58"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59"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0"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1"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2"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3"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4"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5"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6"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67"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68" name="AutoShape 104"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69" name="AutoShape 105"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70" name="AutoShape 106"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71" name="AutoShape 107"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72" name="AutoShape 108"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457200"/>
    <xdr:sp macro="" textlink="">
      <xdr:nvSpPr>
        <xdr:cNvPr id="773" name="AutoShape 109" descr="image0011"/>
        <xdr:cNvSpPr>
          <a:spLocks noChangeAspect="1" noChangeArrowheads="1"/>
        </xdr:cNvSpPr>
      </xdr:nvSpPr>
      <xdr:spPr bwMode="auto">
        <a:xfrm>
          <a:off x="3419475" y="4562475"/>
          <a:ext cx="2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74" name="AutoShape 353"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75" name="AutoShape 354"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76" name="AutoShape 355"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77" name="AutoShape 356"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78" name="AutoShape 357"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79" name="AutoShape 358"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80" name="AutoShape 359"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457200"/>
    <xdr:sp macro="" textlink="">
      <xdr:nvSpPr>
        <xdr:cNvPr id="781" name="AutoShape 360" descr="image0011"/>
        <xdr:cNvSpPr>
          <a:spLocks noChangeAspect="1" noChangeArrowheads="1"/>
        </xdr:cNvSpPr>
      </xdr:nvSpPr>
      <xdr:spPr bwMode="auto">
        <a:xfrm>
          <a:off x="3419475" y="4562475"/>
          <a:ext cx="3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82"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83"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84"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85"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86"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87"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88"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89"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90"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91"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92"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93"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94"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795"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96"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97"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98"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799"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00"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01"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2"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3"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4"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5"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6"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7"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8"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09"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10"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11"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12"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13"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14"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15"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16"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17"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18"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19"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20"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21"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22"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23"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24"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25"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26"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27"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28"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29"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0"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1"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2"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3"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4"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5"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6"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37"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38"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39"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40"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41"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42"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43"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44"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45"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46"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47"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48"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49"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50"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51"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52"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53"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54"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55"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56"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57"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58"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59"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60"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61"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62"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63"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64"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65"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66"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67"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68"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69"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70"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71"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2"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3"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4"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5"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6"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7"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8"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79"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80" name="AutoShape 104"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81" name="AutoShape 105"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82" name="AutoShape 106"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83" name="AutoShape 107"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84" name="AutoShape 108"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28575" cy="590550"/>
    <xdr:sp macro="" textlink="">
      <xdr:nvSpPr>
        <xdr:cNvPr id="885" name="AutoShape 109" descr="image0011"/>
        <xdr:cNvSpPr>
          <a:spLocks noChangeAspect="1" noChangeArrowheads="1"/>
        </xdr:cNvSpPr>
      </xdr:nvSpPr>
      <xdr:spPr bwMode="auto">
        <a:xfrm>
          <a:off x="3419475" y="4562475"/>
          <a:ext cx="28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86" name="AutoShape 353"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87" name="AutoShape 354"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88" name="AutoShape 355"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89" name="AutoShape 356"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90" name="AutoShape 357"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91" name="AutoShape 358"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92" name="AutoShape 359"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38100" cy="590550"/>
    <xdr:sp macro="" textlink="">
      <xdr:nvSpPr>
        <xdr:cNvPr id="893" name="AutoShape 360" descr="image0011"/>
        <xdr:cNvSpPr>
          <a:spLocks noChangeAspect="1" noChangeArrowheads="1"/>
        </xdr:cNvSpPr>
      </xdr:nvSpPr>
      <xdr:spPr bwMode="auto">
        <a:xfrm>
          <a:off x="3419475" y="4562475"/>
          <a:ext cx="38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894"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895"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896"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897"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898"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899"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00"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01"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02"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03"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04"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05"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06"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07"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08"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09"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10"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11"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12"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13"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14"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15"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16"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17"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18"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19"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20"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21"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22"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23"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24"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25"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26"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27"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28"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29"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30"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31"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32"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33"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34"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35"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36"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37"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38"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39"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40"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1"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2"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3"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4"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5"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6"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7"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48"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49"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50"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51"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52"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53"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54"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55"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56"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57"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58"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59"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60"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61"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62"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63"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64"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65"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66"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67"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68"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69"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70"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71"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72"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73"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74"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75"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76"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77"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78"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79"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80"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81"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82"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83"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84"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85"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86"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87"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88"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89"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90"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91"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92"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93"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94"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95"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996"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97"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98"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999"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00"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01"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02"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03"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04"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05"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06"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07"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08"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09"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0"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1"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2"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3"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4"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5"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6"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17"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18"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19"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20"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21"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22"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23"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24"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25"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26"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27"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28"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29"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30"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31"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32"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33"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34"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35"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36"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37"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38"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39"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40"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41"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42"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43"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44"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45"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46"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47"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48"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49"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50"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51"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2"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3"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4"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5"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6"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7"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8"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59"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60"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61"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62"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63"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64"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65"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66"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67"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68"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69"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70"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71"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72"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73"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74"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75"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76"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77"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78"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79"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0"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1"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2"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3"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4"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5"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6"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87"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88"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89"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90"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91"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92"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093"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94"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95"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96"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97"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98"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099"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00"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01"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02"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03"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04"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05"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06"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07"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08"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09"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10"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11"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12"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13"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14"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15"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16"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17"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18"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19"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20"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1"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2"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3"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4"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5"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6"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7"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28"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29"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30"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31"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32"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33"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34"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35"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36"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37"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38"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39"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40"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41"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42"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43"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44"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45"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46"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47"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48"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49"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50"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51"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52"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53"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54"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55"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56"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57"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58"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59"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60"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61"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62"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63"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64"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65"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66"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67"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68"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69"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70"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71"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72"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73"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74"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75"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76"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77"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78"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79"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80"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81"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82"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83"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84"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85"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86"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87"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88"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89"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90"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1"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2"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3"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4"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5"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6"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7"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198"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199"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00"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01"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02"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03"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04"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05"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06"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07"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08"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09"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10"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11"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12"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13"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14"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15"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16"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17"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18"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19"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20"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21"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22"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23"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24"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25"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26"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27"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28"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29"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30"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31"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2"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3"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4"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5"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6"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7"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8"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39"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40"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41"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42"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43"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44"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45"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46"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47"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48"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49"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50"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51"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52"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53"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54"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55"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56"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57"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58"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59"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0"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1"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2"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3"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4"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5"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6"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67"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68"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69"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70"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71"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72"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73"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74"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75"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76"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77"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78"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79"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80"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81"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82"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83"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84"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85"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86"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87"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88"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89"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90"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91"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92"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93"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94"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295"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96"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97"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98"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299"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00"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01"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2"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3"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4"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5"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6"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7"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8"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09"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10"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11"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12"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13"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14"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15"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16"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17"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18"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19"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20"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21"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22"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23"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24" name="AutoShape 104"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25" name="AutoShape 105"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26" name="AutoShape 106"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27" name="AutoShape 107"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28" name="AutoShape 108"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28575" cy="504825"/>
    <xdr:sp macro="" textlink="">
      <xdr:nvSpPr>
        <xdr:cNvPr id="1329" name="AutoShape 109" descr="image0011"/>
        <xdr:cNvSpPr>
          <a:spLocks noChangeAspect="1" noChangeArrowheads="1"/>
        </xdr:cNvSpPr>
      </xdr:nvSpPr>
      <xdr:spPr bwMode="auto">
        <a:xfrm>
          <a:off x="3419475" y="4724400"/>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0" name="AutoShape 353"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1" name="AutoShape 354"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2" name="AutoShape 355"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3" name="AutoShape 356"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4" name="AutoShape 357"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5" name="AutoShape 358"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6" name="AutoShape 359"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38100" cy="504825"/>
    <xdr:sp macro="" textlink="">
      <xdr:nvSpPr>
        <xdr:cNvPr id="1337" name="AutoShape 360" descr="image0011"/>
        <xdr:cNvSpPr>
          <a:spLocks noChangeAspect="1" noChangeArrowheads="1"/>
        </xdr:cNvSpPr>
      </xdr:nvSpPr>
      <xdr:spPr bwMode="auto">
        <a:xfrm>
          <a:off x="3419475" y="4724400"/>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13</xdr:row>
      <xdr:rowOff>0</xdr:rowOff>
    </xdr:from>
    <xdr:ext cx="28575" cy="504825"/>
    <xdr:sp macro="" textlink="">
      <xdr:nvSpPr>
        <xdr:cNvPr id="2"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5"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6"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7"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8"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0"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1"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2"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4"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5"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6"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7"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8"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9"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0"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1"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2"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5"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6"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8"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9"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0"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1"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2"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3"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4"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5"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6"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7"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9"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0"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2"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3"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4"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5"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6"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7"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8"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9"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50"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51"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52"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53"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54"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55"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56"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57"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58"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59"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60"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61"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62"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63"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64"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65"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66"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67"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68"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69"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70"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71"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72"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73"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74"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75"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76"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77"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78"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79"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80"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81"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82"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83"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84"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85"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86"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87"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88"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89"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90"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1"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2"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3"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4"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5"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6"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7"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98"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99"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00"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01"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02"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03"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04"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05"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06"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07"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08"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09"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10"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11"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12"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13"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14"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15"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16"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17"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18"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19"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20"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21"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22"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23"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24"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25"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26"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27"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28"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29"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30"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31"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2"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3"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4"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5"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6"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7"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8"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39"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40"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41"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42"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43"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44"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45"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46"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47"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48"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49"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50"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51"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52"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53"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54"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55"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56"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57"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58"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59"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0"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1"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2"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3"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4"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5"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6"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67"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68"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69"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70"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71"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72"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73"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74"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75"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76"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77"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78"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79"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80"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81"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82"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83"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84"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85"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86"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87"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88"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89"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90"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91"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92"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93"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94"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195"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96"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97"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98"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199"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00"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01"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2"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3"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4"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5"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6"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7"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8"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09"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10"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11"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12"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13"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14"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15"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16"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17"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18"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19"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20"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21"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22"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23"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24"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25"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26"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27"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28"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29"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0"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1"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2"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3"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4"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5"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36"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37"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38"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39"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40"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41"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42"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3"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4"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5"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6"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7"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8"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49"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50"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51"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52"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53"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54"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55"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56"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57"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58"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59"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60"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61"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62"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63"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64"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65"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66"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67"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68"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69"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70"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1"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2"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3"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4"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5"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6"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7"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78"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79"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80"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81"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82"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83"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84"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85"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86"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87"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88"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89"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90"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91"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92"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93"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94"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95"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96"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97"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298"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299"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00"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01"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02"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03"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04"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05"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06"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07"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08"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09"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10"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11"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12"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13"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14"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15"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16"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17"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18"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19"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20"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21"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22"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23"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24"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25"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26"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27"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28"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29"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30"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31"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32"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33"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34"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35"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36"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37"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38"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39"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0"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1"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2"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3"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4"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5"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6"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47"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48"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49"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50"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51"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52"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53"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54"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55"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56"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57"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58"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59"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60"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61"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62"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63"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64"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65"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66"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67"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68"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69"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70"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71"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72"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73"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74"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75"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76"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77"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78"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79"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80"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81"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2"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3"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4"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5"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6"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7"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8"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89"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90"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91"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92"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93"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94"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395"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96"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97"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98"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399"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00"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01"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02"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03"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04"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05"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06"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07"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08"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09"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0"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1"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2"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3"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4"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5"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6"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17"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18"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19"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20"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21"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22"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23"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24"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25"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26"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27"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28"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29"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30"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31"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32" name="AutoShape 104"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33" name="AutoShape 105"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34" name="AutoShape 106"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35" name="AutoShape 107"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36" name="AutoShape 108"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28575" cy="504825"/>
    <xdr:sp macro="" textlink="">
      <xdr:nvSpPr>
        <xdr:cNvPr id="437" name="AutoShape 109" descr="image0011"/>
        <xdr:cNvSpPr>
          <a:spLocks noChangeAspect="1" noChangeArrowheads="1"/>
        </xdr:cNvSpPr>
      </xdr:nvSpPr>
      <xdr:spPr bwMode="auto">
        <a:xfrm>
          <a:off x="3381375" y="4162425"/>
          <a:ext cx="28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38" name="AutoShape 353"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39" name="AutoShape 354"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40" name="AutoShape 355"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41" name="AutoShape 356"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42" name="AutoShape 357"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43" name="AutoShape 358"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44" name="AutoShape 359"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38100" cy="504825"/>
    <xdr:sp macro="" textlink="">
      <xdr:nvSpPr>
        <xdr:cNvPr id="445" name="AutoShape 360" descr="image0011"/>
        <xdr:cNvSpPr>
          <a:spLocks noChangeAspect="1" noChangeArrowheads="1"/>
        </xdr:cNvSpPr>
      </xdr:nvSpPr>
      <xdr:spPr bwMode="auto">
        <a:xfrm>
          <a:off x="3381375" y="4162425"/>
          <a:ext cx="38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5"/>
  <sheetViews>
    <sheetView showZeros="0" view="pageBreakPreview" zoomScale="60" workbookViewId="0" topLeftCell="A1">
      <selection activeCell="F11" sqref="F11"/>
    </sheetView>
  </sheetViews>
  <sheetFormatPr defaultColWidth="11.421875" defaultRowHeight="15"/>
  <cols>
    <col min="1" max="1" width="12.140625" style="21" customWidth="1"/>
    <col min="2" max="2" width="38.8515625" style="21" customWidth="1"/>
    <col min="3" max="3" width="14.8515625" style="21" customWidth="1"/>
    <col min="4" max="4" width="14.7109375" style="24" customWidth="1"/>
    <col min="5" max="5" width="10.140625" style="2" customWidth="1"/>
    <col min="6" max="244" width="11.421875" style="2" customWidth="1"/>
    <col min="245" max="245" width="4.7109375" style="2" customWidth="1"/>
    <col min="246" max="246" width="6.28125" style="2" customWidth="1"/>
    <col min="247" max="247" width="38.8515625" style="2" customWidth="1"/>
    <col min="248" max="248" width="7.00390625" style="2" customWidth="1"/>
    <col min="249" max="249" width="6.7109375" style="2" customWidth="1"/>
    <col min="250" max="250" width="7.421875" style="2" customWidth="1"/>
    <col min="251" max="251" width="6.8515625" style="2" customWidth="1"/>
    <col min="252" max="253" width="8.57421875" style="2" customWidth="1"/>
    <col min="254" max="254" width="7.7109375" style="2" customWidth="1"/>
    <col min="255" max="255" width="8.28125" style="2" customWidth="1"/>
    <col min="256" max="256" width="7.28125" style="2" customWidth="1"/>
    <col min="257" max="257" width="8.00390625" style="2" customWidth="1"/>
    <col min="258" max="258" width="9.421875" style="2" customWidth="1"/>
    <col min="259" max="260" width="10.00390625" style="2" customWidth="1"/>
    <col min="261" max="261" width="10.140625" style="2" customWidth="1"/>
    <col min="262" max="500" width="11.421875" style="2" customWidth="1"/>
    <col min="501" max="501" width="4.7109375" style="2" customWidth="1"/>
    <col min="502" max="502" width="6.28125" style="2" customWidth="1"/>
    <col min="503" max="503" width="38.8515625" style="2" customWidth="1"/>
    <col min="504" max="504" width="7.00390625" style="2" customWidth="1"/>
    <col min="505" max="505" width="6.7109375" style="2" customWidth="1"/>
    <col min="506" max="506" width="7.421875" style="2" customWidth="1"/>
    <col min="507" max="507" width="6.8515625" style="2" customWidth="1"/>
    <col min="508" max="509" width="8.57421875" style="2" customWidth="1"/>
    <col min="510" max="510" width="7.7109375" style="2" customWidth="1"/>
    <col min="511" max="511" width="8.28125" style="2" customWidth="1"/>
    <col min="512" max="512" width="7.28125" style="2" customWidth="1"/>
    <col min="513" max="513" width="8.00390625" style="2" customWidth="1"/>
    <col min="514" max="514" width="9.421875" style="2" customWidth="1"/>
    <col min="515" max="516" width="10.00390625" style="2" customWidth="1"/>
    <col min="517" max="517" width="10.140625" style="2" customWidth="1"/>
    <col min="518" max="756" width="11.421875" style="2" customWidth="1"/>
    <col min="757" max="757" width="4.7109375" style="2" customWidth="1"/>
    <col min="758" max="758" width="6.28125" style="2" customWidth="1"/>
    <col min="759" max="759" width="38.8515625" style="2" customWidth="1"/>
    <col min="760" max="760" width="7.00390625" style="2" customWidth="1"/>
    <col min="761" max="761" width="6.7109375" style="2" customWidth="1"/>
    <col min="762" max="762" width="7.421875" style="2" customWidth="1"/>
    <col min="763" max="763" width="6.8515625" style="2" customWidth="1"/>
    <col min="764" max="765" width="8.57421875" style="2" customWidth="1"/>
    <col min="766" max="766" width="7.7109375" style="2" customWidth="1"/>
    <col min="767" max="767" width="8.28125" style="2" customWidth="1"/>
    <col min="768" max="768" width="7.28125" style="2" customWidth="1"/>
    <col min="769" max="769" width="8.00390625" style="2" customWidth="1"/>
    <col min="770" max="770" width="9.421875" style="2" customWidth="1"/>
    <col min="771" max="772" width="10.00390625" style="2" customWidth="1"/>
    <col min="773" max="773" width="10.140625" style="2" customWidth="1"/>
    <col min="774" max="1012" width="11.421875" style="2" customWidth="1"/>
    <col min="1013" max="1013" width="4.7109375" style="2" customWidth="1"/>
    <col min="1014" max="1014" width="6.28125" style="2" customWidth="1"/>
    <col min="1015" max="1015" width="38.8515625" style="2" customWidth="1"/>
    <col min="1016" max="1016" width="7.00390625" style="2" customWidth="1"/>
    <col min="1017" max="1017" width="6.7109375" style="2" customWidth="1"/>
    <col min="1018" max="1018" width="7.421875" style="2" customWidth="1"/>
    <col min="1019" max="1019" width="6.8515625" style="2" customWidth="1"/>
    <col min="1020" max="1021" width="8.57421875" style="2" customWidth="1"/>
    <col min="1022" max="1022" width="7.7109375" style="2" customWidth="1"/>
    <col min="1023" max="1023" width="8.28125" style="2" customWidth="1"/>
    <col min="1024" max="1024" width="7.28125" style="2" customWidth="1"/>
    <col min="1025" max="1025" width="8.00390625" style="2" customWidth="1"/>
    <col min="1026" max="1026" width="9.421875" style="2" customWidth="1"/>
    <col min="1027" max="1028" width="10.00390625" style="2" customWidth="1"/>
    <col min="1029" max="1029" width="10.140625" style="2" customWidth="1"/>
    <col min="1030" max="1268" width="11.421875" style="2" customWidth="1"/>
    <col min="1269" max="1269" width="4.7109375" style="2" customWidth="1"/>
    <col min="1270" max="1270" width="6.28125" style="2" customWidth="1"/>
    <col min="1271" max="1271" width="38.8515625" style="2" customWidth="1"/>
    <col min="1272" max="1272" width="7.00390625" style="2" customWidth="1"/>
    <col min="1273" max="1273" width="6.7109375" style="2" customWidth="1"/>
    <col min="1274" max="1274" width="7.421875" style="2" customWidth="1"/>
    <col min="1275" max="1275" width="6.8515625" style="2" customWidth="1"/>
    <col min="1276" max="1277" width="8.57421875" style="2" customWidth="1"/>
    <col min="1278" max="1278" width="7.7109375" style="2" customWidth="1"/>
    <col min="1279" max="1279" width="8.28125" style="2" customWidth="1"/>
    <col min="1280" max="1280" width="7.28125" style="2" customWidth="1"/>
    <col min="1281" max="1281" width="8.00390625" style="2" customWidth="1"/>
    <col min="1282" max="1282" width="9.421875" style="2" customWidth="1"/>
    <col min="1283" max="1284" width="10.00390625" style="2" customWidth="1"/>
    <col min="1285" max="1285" width="10.140625" style="2" customWidth="1"/>
    <col min="1286" max="1524" width="11.421875" style="2" customWidth="1"/>
    <col min="1525" max="1525" width="4.7109375" style="2" customWidth="1"/>
    <col min="1526" max="1526" width="6.28125" style="2" customWidth="1"/>
    <col min="1527" max="1527" width="38.8515625" style="2" customWidth="1"/>
    <col min="1528" max="1528" width="7.00390625" style="2" customWidth="1"/>
    <col min="1529" max="1529" width="6.7109375" style="2" customWidth="1"/>
    <col min="1530" max="1530" width="7.421875" style="2" customWidth="1"/>
    <col min="1531" max="1531" width="6.8515625" style="2" customWidth="1"/>
    <col min="1532" max="1533" width="8.57421875" style="2" customWidth="1"/>
    <col min="1534" max="1534" width="7.7109375" style="2" customWidth="1"/>
    <col min="1535" max="1535" width="8.28125" style="2" customWidth="1"/>
    <col min="1536" max="1536" width="7.28125" style="2" customWidth="1"/>
    <col min="1537" max="1537" width="8.00390625" style="2" customWidth="1"/>
    <col min="1538" max="1538" width="9.421875" style="2" customWidth="1"/>
    <col min="1539" max="1540" width="10.00390625" style="2" customWidth="1"/>
    <col min="1541" max="1541" width="10.140625" style="2" customWidth="1"/>
    <col min="1542" max="1780" width="11.421875" style="2" customWidth="1"/>
    <col min="1781" max="1781" width="4.7109375" style="2" customWidth="1"/>
    <col min="1782" max="1782" width="6.28125" style="2" customWidth="1"/>
    <col min="1783" max="1783" width="38.8515625" style="2" customWidth="1"/>
    <col min="1784" max="1784" width="7.00390625" style="2" customWidth="1"/>
    <col min="1785" max="1785" width="6.7109375" style="2" customWidth="1"/>
    <col min="1786" max="1786" width="7.421875" style="2" customWidth="1"/>
    <col min="1787" max="1787" width="6.8515625" style="2" customWidth="1"/>
    <col min="1788" max="1789" width="8.57421875" style="2" customWidth="1"/>
    <col min="1790" max="1790" width="7.7109375" style="2" customWidth="1"/>
    <col min="1791" max="1791" width="8.28125" style="2" customWidth="1"/>
    <col min="1792" max="1792" width="7.28125" style="2" customWidth="1"/>
    <col min="1793" max="1793" width="8.00390625" style="2" customWidth="1"/>
    <col min="1794" max="1794" width="9.421875" style="2" customWidth="1"/>
    <col min="1795" max="1796" width="10.00390625" style="2" customWidth="1"/>
    <col min="1797" max="1797" width="10.140625" style="2" customWidth="1"/>
    <col min="1798" max="2036" width="11.421875" style="2" customWidth="1"/>
    <col min="2037" max="2037" width="4.7109375" style="2" customWidth="1"/>
    <col min="2038" max="2038" width="6.28125" style="2" customWidth="1"/>
    <col min="2039" max="2039" width="38.8515625" style="2" customWidth="1"/>
    <col min="2040" max="2040" width="7.00390625" style="2" customWidth="1"/>
    <col min="2041" max="2041" width="6.7109375" style="2" customWidth="1"/>
    <col min="2042" max="2042" width="7.421875" style="2" customWidth="1"/>
    <col min="2043" max="2043" width="6.8515625" style="2" customWidth="1"/>
    <col min="2044" max="2045" width="8.57421875" style="2" customWidth="1"/>
    <col min="2046" max="2046" width="7.7109375" style="2" customWidth="1"/>
    <col min="2047" max="2047" width="8.28125" style="2" customWidth="1"/>
    <col min="2048" max="2048" width="7.28125" style="2" customWidth="1"/>
    <col min="2049" max="2049" width="8.00390625" style="2" customWidth="1"/>
    <col min="2050" max="2050" width="9.421875" style="2" customWidth="1"/>
    <col min="2051" max="2052" width="10.00390625" style="2" customWidth="1"/>
    <col min="2053" max="2053" width="10.140625" style="2" customWidth="1"/>
    <col min="2054" max="2292" width="11.421875" style="2" customWidth="1"/>
    <col min="2293" max="2293" width="4.7109375" style="2" customWidth="1"/>
    <col min="2294" max="2294" width="6.28125" style="2" customWidth="1"/>
    <col min="2295" max="2295" width="38.8515625" style="2" customWidth="1"/>
    <col min="2296" max="2296" width="7.00390625" style="2" customWidth="1"/>
    <col min="2297" max="2297" width="6.7109375" style="2" customWidth="1"/>
    <col min="2298" max="2298" width="7.421875" style="2" customWidth="1"/>
    <col min="2299" max="2299" width="6.8515625" style="2" customWidth="1"/>
    <col min="2300" max="2301" width="8.57421875" style="2" customWidth="1"/>
    <col min="2302" max="2302" width="7.7109375" style="2" customWidth="1"/>
    <col min="2303" max="2303" width="8.28125" style="2" customWidth="1"/>
    <col min="2304" max="2304" width="7.28125" style="2" customWidth="1"/>
    <col min="2305" max="2305" width="8.00390625" style="2" customWidth="1"/>
    <col min="2306" max="2306" width="9.421875" style="2" customWidth="1"/>
    <col min="2307" max="2308" width="10.00390625" style="2" customWidth="1"/>
    <col min="2309" max="2309" width="10.140625" style="2" customWidth="1"/>
    <col min="2310" max="2548" width="11.421875" style="2" customWidth="1"/>
    <col min="2549" max="2549" width="4.7109375" style="2" customWidth="1"/>
    <col min="2550" max="2550" width="6.28125" style="2" customWidth="1"/>
    <col min="2551" max="2551" width="38.8515625" style="2" customWidth="1"/>
    <col min="2552" max="2552" width="7.00390625" style="2" customWidth="1"/>
    <col min="2553" max="2553" width="6.7109375" style="2" customWidth="1"/>
    <col min="2554" max="2554" width="7.421875" style="2" customWidth="1"/>
    <col min="2555" max="2555" width="6.8515625" style="2" customWidth="1"/>
    <col min="2556" max="2557" width="8.57421875" style="2" customWidth="1"/>
    <col min="2558" max="2558" width="7.7109375" style="2" customWidth="1"/>
    <col min="2559" max="2559" width="8.28125" style="2" customWidth="1"/>
    <col min="2560" max="2560" width="7.28125" style="2" customWidth="1"/>
    <col min="2561" max="2561" width="8.00390625" style="2" customWidth="1"/>
    <col min="2562" max="2562" width="9.421875" style="2" customWidth="1"/>
    <col min="2563" max="2564" width="10.00390625" style="2" customWidth="1"/>
    <col min="2565" max="2565" width="10.140625" style="2" customWidth="1"/>
    <col min="2566" max="2804" width="11.421875" style="2" customWidth="1"/>
    <col min="2805" max="2805" width="4.7109375" style="2" customWidth="1"/>
    <col min="2806" max="2806" width="6.28125" style="2" customWidth="1"/>
    <col min="2807" max="2807" width="38.8515625" style="2" customWidth="1"/>
    <col min="2808" max="2808" width="7.00390625" style="2" customWidth="1"/>
    <col min="2809" max="2809" width="6.7109375" style="2" customWidth="1"/>
    <col min="2810" max="2810" width="7.421875" style="2" customWidth="1"/>
    <col min="2811" max="2811" width="6.8515625" style="2" customWidth="1"/>
    <col min="2812" max="2813" width="8.57421875" style="2" customWidth="1"/>
    <col min="2814" max="2814" width="7.7109375" style="2" customWidth="1"/>
    <col min="2815" max="2815" width="8.28125" style="2" customWidth="1"/>
    <col min="2816" max="2816" width="7.28125" style="2" customWidth="1"/>
    <col min="2817" max="2817" width="8.00390625" style="2" customWidth="1"/>
    <col min="2818" max="2818" width="9.421875" style="2" customWidth="1"/>
    <col min="2819" max="2820" width="10.00390625" style="2" customWidth="1"/>
    <col min="2821" max="2821" width="10.140625" style="2" customWidth="1"/>
    <col min="2822" max="3060" width="11.421875" style="2" customWidth="1"/>
    <col min="3061" max="3061" width="4.7109375" style="2" customWidth="1"/>
    <col min="3062" max="3062" width="6.28125" style="2" customWidth="1"/>
    <col min="3063" max="3063" width="38.8515625" style="2" customWidth="1"/>
    <col min="3064" max="3064" width="7.00390625" style="2" customWidth="1"/>
    <col min="3065" max="3065" width="6.7109375" style="2" customWidth="1"/>
    <col min="3066" max="3066" width="7.421875" style="2" customWidth="1"/>
    <col min="3067" max="3067" width="6.8515625" style="2" customWidth="1"/>
    <col min="3068" max="3069" width="8.57421875" style="2" customWidth="1"/>
    <col min="3070" max="3070" width="7.7109375" style="2" customWidth="1"/>
    <col min="3071" max="3071" width="8.28125" style="2" customWidth="1"/>
    <col min="3072" max="3072" width="7.28125" style="2" customWidth="1"/>
    <col min="3073" max="3073" width="8.00390625" style="2" customWidth="1"/>
    <col min="3074" max="3074" width="9.421875" style="2" customWidth="1"/>
    <col min="3075" max="3076" width="10.00390625" style="2" customWidth="1"/>
    <col min="3077" max="3077" width="10.140625" style="2" customWidth="1"/>
    <col min="3078" max="3316" width="11.421875" style="2" customWidth="1"/>
    <col min="3317" max="3317" width="4.7109375" style="2" customWidth="1"/>
    <col min="3318" max="3318" width="6.28125" style="2" customWidth="1"/>
    <col min="3319" max="3319" width="38.8515625" style="2" customWidth="1"/>
    <col min="3320" max="3320" width="7.00390625" style="2" customWidth="1"/>
    <col min="3321" max="3321" width="6.7109375" style="2" customWidth="1"/>
    <col min="3322" max="3322" width="7.421875" style="2" customWidth="1"/>
    <col min="3323" max="3323" width="6.8515625" style="2" customWidth="1"/>
    <col min="3324" max="3325" width="8.57421875" style="2" customWidth="1"/>
    <col min="3326" max="3326" width="7.7109375" style="2" customWidth="1"/>
    <col min="3327" max="3327" width="8.28125" style="2" customWidth="1"/>
    <col min="3328" max="3328" width="7.28125" style="2" customWidth="1"/>
    <col min="3329" max="3329" width="8.00390625" style="2" customWidth="1"/>
    <col min="3330" max="3330" width="9.421875" style="2" customWidth="1"/>
    <col min="3331" max="3332" width="10.00390625" style="2" customWidth="1"/>
    <col min="3333" max="3333" width="10.140625" style="2" customWidth="1"/>
    <col min="3334" max="3572" width="11.421875" style="2" customWidth="1"/>
    <col min="3573" max="3573" width="4.7109375" style="2" customWidth="1"/>
    <col min="3574" max="3574" width="6.28125" style="2" customWidth="1"/>
    <col min="3575" max="3575" width="38.8515625" style="2" customWidth="1"/>
    <col min="3576" max="3576" width="7.00390625" style="2" customWidth="1"/>
    <col min="3577" max="3577" width="6.7109375" style="2" customWidth="1"/>
    <col min="3578" max="3578" width="7.421875" style="2" customWidth="1"/>
    <col min="3579" max="3579" width="6.8515625" style="2" customWidth="1"/>
    <col min="3580" max="3581" width="8.57421875" style="2" customWidth="1"/>
    <col min="3582" max="3582" width="7.7109375" style="2" customWidth="1"/>
    <col min="3583" max="3583" width="8.28125" style="2" customWidth="1"/>
    <col min="3584" max="3584" width="7.28125" style="2" customWidth="1"/>
    <col min="3585" max="3585" width="8.00390625" style="2" customWidth="1"/>
    <col min="3586" max="3586" width="9.421875" style="2" customWidth="1"/>
    <col min="3587" max="3588" width="10.00390625" style="2" customWidth="1"/>
    <col min="3589" max="3589" width="10.140625" style="2" customWidth="1"/>
    <col min="3590" max="3828" width="11.421875" style="2" customWidth="1"/>
    <col min="3829" max="3829" width="4.7109375" style="2" customWidth="1"/>
    <col min="3830" max="3830" width="6.28125" style="2" customWidth="1"/>
    <col min="3831" max="3831" width="38.8515625" style="2" customWidth="1"/>
    <col min="3832" max="3832" width="7.00390625" style="2" customWidth="1"/>
    <col min="3833" max="3833" width="6.7109375" style="2" customWidth="1"/>
    <col min="3834" max="3834" width="7.421875" style="2" customWidth="1"/>
    <col min="3835" max="3835" width="6.8515625" style="2" customWidth="1"/>
    <col min="3836" max="3837" width="8.57421875" style="2" customWidth="1"/>
    <col min="3838" max="3838" width="7.7109375" style="2" customWidth="1"/>
    <col min="3839" max="3839" width="8.28125" style="2" customWidth="1"/>
    <col min="3840" max="3840" width="7.28125" style="2" customWidth="1"/>
    <col min="3841" max="3841" width="8.00390625" style="2" customWidth="1"/>
    <col min="3842" max="3842" width="9.421875" style="2" customWidth="1"/>
    <col min="3843" max="3844" width="10.00390625" style="2" customWidth="1"/>
    <col min="3845" max="3845" width="10.140625" style="2" customWidth="1"/>
    <col min="3846" max="4084" width="11.421875" style="2" customWidth="1"/>
    <col min="4085" max="4085" width="4.7109375" style="2" customWidth="1"/>
    <col min="4086" max="4086" width="6.28125" style="2" customWidth="1"/>
    <col min="4087" max="4087" width="38.8515625" style="2" customWidth="1"/>
    <col min="4088" max="4088" width="7.00390625" style="2" customWidth="1"/>
    <col min="4089" max="4089" width="6.7109375" style="2" customWidth="1"/>
    <col min="4090" max="4090" width="7.421875" style="2" customWidth="1"/>
    <col min="4091" max="4091" width="6.8515625" style="2" customWidth="1"/>
    <col min="4092" max="4093" width="8.57421875" style="2" customWidth="1"/>
    <col min="4094" max="4094" width="7.7109375" style="2" customWidth="1"/>
    <col min="4095" max="4095" width="8.28125" style="2" customWidth="1"/>
    <col min="4096" max="4096" width="7.28125" style="2" customWidth="1"/>
    <col min="4097" max="4097" width="8.00390625" style="2" customWidth="1"/>
    <col min="4098" max="4098" width="9.421875" style="2" customWidth="1"/>
    <col min="4099" max="4100" width="10.00390625" style="2" customWidth="1"/>
    <col min="4101" max="4101" width="10.140625" style="2" customWidth="1"/>
    <col min="4102" max="4340" width="11.421875" style="2" customWidth="1"/>
    <col min="4341" max="4341" width="4.7109375" style="2" customWidth="1"/>
    <col min="4342" max="4342" width="6.28125" style="2" customWidth="1"/>
    <col min="4343" max="4343" width="38.8515625" style="2" customWidth="1"/>
    <col min="4344" max="4344" width="7.00390625" style="2" customWidth="1"/>
    <col min="4345" max="4345" width="6.7109375" style="2" customWidth="1"/>
    <col min="4346" max="4346" width="7.421875" style="2" customWidth="1"/>
    <col min="4347" max="4347" width="6.8515625" style="2" customWidth="1"/>
    <col min="4348" max="4349" width="8.57421875" style="2" customWidth="1"/>
    <col min="4350" max="4350" width="7.7109375" style="2" customWidth="1"/>
    <col min="4351" max="4351" width="8.28125" style="2" customWidth="1"/>
    <col min="4352" max="4352" width="7.28125" style="2" customWidth="1"/>
    <col min="4353" max="4353" width="8.00390625" style="2" customWidth="1"/>
    <col min="4354" max="4354" width="9.421875" style="2" customWidth="1"/>
    <col min="4355" max="4356" width="10.00390625" style="2" customWidth="1"/>
    <col min="4357" max="4357" width="10.140625" style="2" customWidth="1"/>
    <col min="4358" max="4596" width="11.421875" style="2" customWidth="1"/>
    <col min="4597" max="4597" width="4.7109375" style="2" customWidth="1"/>
    <col min="4598" max="4598" width="6.28125" style="2" customWidth="1"/>
    <col min="4599" max="4599" width="38.8515625" style="2" customWidth="1"/>
    <col min="4600" max="4600" width="7.00390625" style="2" customWidth="1"/>
    <col min="4601" max="4601" width="6.7109375" style="2" customWidth="1"/>
    <col min="4602" max="4602" width="7.421875" style="2" customWidth="1"/>
    <col min="4603" max="4603" width="6.8515625" style="2" customWidth="1"/>
    <col min="4604" max="4605" width="8.57421875" style="2" customWidth="1"/>
    <col min="4606" max="4606" width="7.7109375" style="2" customWidth="1"/>
    <col min="4607" max="4607" width="8.28125" style="2" customWidth="1"/>
    <col min="4608" max="4608" width="7.28125" style="2" customWidth="1"/>
    <col min="4609" max="4609" width="8.00390625" style="2" customWidth="1"/>
    <col min="4610" max="4610" width="9.421875" style="2" customWidth="1"/>
    <col min="4611" max="4612" width="10.00390625" style="2" customWidth="1"/>
    <col min="4613" max="4613" width="10.140625" style="2" customWidth="1"/>
    <col min="4614" max="4852" width="11.421875" style="2" customWidth="1"/>
    <col min="4853" max="4853" width="4.7109375" style="2" customWidth="1"/>
    <col min="4854" max="4854" width="6.28125" style="2" customWidth="1"/>
    <col min="4855" max="4855" width="38.8515625" style="2" customWidth="1"/>
    <col min="4856" max="4856" width="7.00390625" style="2" customWidth="1"/>
    <col min="4857" max="4857" width="6.7109375" style="2" customWidth="1"/>
    <col min="4858" max="4858" width="7.421875" style="2" customWidth="1"/>
    <col min="4859" max="4859" width="6.8515625" style="2" customWidth="1"/>
    <col min="4860" max="4861" width="8.57421875" style="2" customWidth="1"/>
    <col min="4862" max="4862" width="7.7109375" style="2" customWidth="1"/>
    <col min="4863" max="4863" width="8.28125" style="2" customWidth="1"/>
    <col min="4864" max="4864" width="7.28125" style="2" customWidth="1"/>
    <col min="4865" max="4865" width="8.00390625" style="2" customWidth="1"/>
    <col min="4866" max="4866" width="9.421875" style="2" customWidth="1"/>
    <col min="4867" max="4868" width="10.00390625" style="2" customWidth="1"/>
    <col min="4869" max="4869" width="10.140625" style="2" customWidth="1"/>
    <col min="4870" max="5108" width="11.421875" style="2" customWidth="1"/>
    <col min="5109" max="5109" width="4.7109375" style="2" customWidth="1"/>
    <col min="5110" max="5110" width="6.28125" style="2" customWidth="1"/>
    <col min="5111" max="5111" width="38.8515625" style="2" customWidth="1"/>
    <col min="5112" max="5112" width="7.00390625" style="2" customWidth="1"/>
    <col min="5113" max="5113" width="6.7109375" style="2" customWidth="1"/>
    <col min="5114" max="5114" width="7.421875" style="2" customWidth="1"/>
    <col min="5115" max="5115" width="6.8515625" style="2" customWidth="1"/>
    <col min="5116" max="5117" width="8.57421875" style="2" customWidth="1"/>
    <col min="5118" max="5118" width="7.7109375" style="2" customWidth="1"/>
    <col min="5119" max="5119" width="8.28125" style="2" customWidth="1"/>
    <col min="5120" max="5120" width="7.28125" style="2" customWidth="1"/>
    <col min="5121" max="5121" width="8.00390625" style="2" customWidth="1"/>
    <col min="5122" max="5122" width="9.421875" style="2" customWidth="1"/>
    <col min="5123" max="5124" width="10.00390625" style="2" customWidth="1"/>
    <col min="5125" max="5125" width="10.140625" style="2" customWidth="1"/>
    <col min="5126" max="5364" width="11.421875" style="2" customWidth="1"/>
    <col min="5365" max="5365" width="4.7109375" style="2" customWidth="1"/>
    <col min="5366" max="5366" width="6.28125" style="2" customWidth="1"/>
    <col min="5367" max="5367" width="38.8515625" style="2" customWidth="1"/>
    <col min="5368" max="5368" width="7.00390625" style="2" customWidth="1"/>
    <col min="5369" max="5369" width="6.7109375" style="2" customWidth="1"/>
    <col min="5370" max="5370" width="7.421875" style="2" customWidth="1"/>
    <col min="5371" max="5371" width="6.8515625" style="2" customWidth="1"/>
    <col min="5372" max="5373" width="8.57421875" style="2" customWidth="1"/>
    <col min="5374" max="5374" width="7.7109375" style="2" customWidth="1"/>
    <col min="5375" max="5375" width="8.28125" style="2" customWidth="1"/>
    <col min="5376" max="5376" width="7.28125" style="2" customWidth="1"/>
    <col min="5377" max="5377" width="8.00390625" style="2" customWidth="1"/>
    <col min="5378" max="5378" width="9.421875" style="2" customWidth="1"/>
    <col min="5379" max="5380" width="10.00390625" style="2" customWidth="1"/>
    <col min="5381" max="5381" width="10.140625" style="2" customWidth="1"/>
    <col min="5382" max="5620" width="11.421875" style="2" customWidth="1"/>
    <col min="5621" max="5621" width="4.7109375" style="2" customWidth="1"/>
    <col min="5622" max="5622" width="6.28125" style="2" customWidth="1"/>
    <col min="5623" max="5623" width="38.8515625" style="2" customWidth="1"/>
    <col min="5624" max="5624" width="7.00390625" style="2" customWidth="1"/>
    <col min="5625" max="5625" width="6.7109375" style="2" customWidth="1"/>
    <col min="5626" max="5626" width="7.421875" style="2" customWidth="1"/>
    <col min="5627" max="5627" width="6.8515625" style="2" customWidth="1"/>
    <col min="5628" max="5629" width="8.57421875" style="2" customWidth="1"/>
    <col min="5630" max="5630" width="7.7109375" style="2" customWidth="1"/>
    <col min="5631" max="5631" width="8.28125" style="2" customWidth="1"/>
    <col min="5632" max="5632" width="7.28125" style="2" customWidth="1"/>
    <col min="5633" max="5633" width="8.00390625" style="2" customWidth="1"/>
    <col min="5634" max="5634" width="9.421875" style="2" customWidth="1"/>
    <col min="5635" max="5636" width="10.00390625" style="2" customWidth="1"/>
    <col min="5637" max="5637" width="10.140625" style="2" customWidth="1"/>
    <col min="5638" max="5876" width="11.421875" style="2" customWidth="1"/>
    <col min="5877" max="5877" width="4.7109375" style="2" customWidth="1"/>
    <col min="5878" max="5878" width="6.28125" style="2" customWidth="1"/>
    <col min="5879" max="5879" width="38.8515625" style="2" customWidth="1"/>
    <col min="5880" max="5880" width="7.00390625" style="2" customWidth="1"/>
    <col min="5881" max="5881" width="6.7109375" style="2" customWidth="1"/>
    <col min="5882" max="5882" width="7.421875" style="2" customWidth="1"/>
    <col min="5883" max="5883" width="6.8515625" style="2" customWidth="1"/>
    <col min="5884" max="5885" width="8.57421875" style="2" customWidth="1"/>
    <col min="5886" max="5886" width="7.7109375" style="2" customWidth="1"/>
    <col min="5887" max="5887" width="8.28125" style="2" customWidth="1"/>
    <col min="5888" max="5888" width="7.28125" style="2" customWidth="1"/>
    <col min="5889" max="5889" width="8.00390625" style="2" customWidth="1"/>
    <col min="5890" max="5890" width="9.421875" style="2" customWidth="1"/>
    <col min="5891" max="5892" width="10.00390625" style="2" customWidth="1"/>
    <col min="5893" max="5893" width="10.140625" style="2" customWidth="1"/>
    <col min="5894" max="6132" width="11.421875" style="2" customWidth="1"/>
    <col min="6133" max="6133" width="4.7109375" style="2" customWidth="1"/>
    <col min="6134" max="6134" width="6.28125" style="2" customWidth="1"/>
    <col min="6135" max="6135" width="38.8515625" style="2" customWidth="1"/>
    <col min="6136" max="6136" width="7.00390625" style="2" customWidth="1"/>
    <col min="6137" max="6137" width="6.7109375" style="2" customWidth="1"/>
    <col min="6138" max="6138" width="7.421875" style="2" customWidth="1"/>
    <col min="6139" max="6139" width="6.8515625" style="2" customWidth="1"/>
    <col min="6140" max="6141" width="8.57421875" style="2" customWidth="1"/>
    <col min="6142" max="6142" width="7.7109375" style="2" customWidth="1"/>
    <col min="6143" max="6143" width="8.28125" style="2" customWidth="1"/>
    <col min="6144" max="6144" width="7.28125" style="2" customWidth="1"/>
    <col min="6145" max="6145" width="8.00390625" style="2" customWidth="1"/>
    <col min="6146" max="6146" width="9.421875" style="2" customWidth="1"/>
    <col min="6147" max="6148" width="10.00390625" style="2" customWidth="1"/>
    <col min="6149" max="6149" width="10.140625" style="2" customWidth="1"/>
    <col min="6150" max="6388" width="11.421875" style="2" customWidth="1"/>
    <col min="6389" max="6389" width="4.7109375" style="2" customWidth="1"/>
    <col min="6390" max="6390" width="6.28125" style="2" customWidth="1"/>
    <col min="6391" max="6391" width="38.8515625" style="2" customWidth="1"/>
    <col min="6392" max="6392" width="7.00390625" style="2" customWidth="1"/>
    <col min="6393" max="6393" width="6.7109375" style="2" customWidth="1"/>
    <col min="6394" max="6394" width="7.421875" style="2" customWidth="1"/>
    <col min="6395" max="6395" width="6.8515625" style="2" customWidth="1"/>
    <col min="6396" max="6397" width="8.57421875" style="2" customWidth="1"/>
    <col min="6398" max="6398" width="7.7109375" style="2" customWidth="1"/>
    <col min="6399" max="6399" width="8.28125" style="2" customWidth="1"/>
    <col min="6400" max="6400" width="7.28125" style="2" customWidth="1"/>
    <col min="6401" max="6401" width="8.00390625" style="2" customWidth="1"/>
    <col min="6402" max="6402" width="9.421875" style="2" customWidth="1"/>
    <col min="6403" max="6404" width="10.00390625" style="2" customWidth="1"/>
    <col min="6405" max="6405" width="10.140625" style="2" customWidth="1"/>
    <col min="6406" max="6644" width="11.421875" style="2" customWidth="1"/>
    <col min="6645" max="6645" width="4.7109375" style="2" customWidth="1"/>
    <col min="6646" max="6646" width="6.28125" style="2" customWidth="1"/>
    <col min="6647" max="6647" width="38.8515625" style="2" customWidth="1"/>
    <col min="6648" max="6648" width="7.00390625" style="2" customWidth="1"/>
    <col min="6649" max="6649" width="6.7109375" style="2" customWidth="1"/>
    <col min="6650" max="6650" width="7.421875" style="2" customWidth="1"/>
    <col min="6651" max="6651" width="6.8515625" style="2" customWidth="1"/>
    <col min="6652" max="6653" width="8.57421875" style="2" customWidth="1"/>
    <col min="6654" max="6654" width="7.7109375" style="2" customWidth="1"/>
    <col min="6655" max="6655" width="8.28125" style="2" customWidth="1"/>
    <col min="6656" max="6656" width="7.28125" style="2" customWidth="1"/>
    <col min="6657" max="6657" width="8.00390625" style="2" customWidth="1"/>
    <col min="6658" max="6658" width="9.421875" style="2" customWidth="1"/>
    <col min="6659" max="6660" width="10.00390625" style="2" customWidth="1"/>
    <col min="6661" max="6661" width="10.140625" style="2" customWidth="1"/>
    <col min="6662" max="6900" width="11.421875" style="2" customWidth="1"/>
    <col min="6901" max="6901" width="4.7109375" style="2" customWidth="1"/>
    <col min="6902" max="6902" width="6.28125" style="2" customWidth="1"/>
    <col min="6903" max="6903" width="38.8515625" style="2" customWidth="1"/>
    <col min="6904" max="6904" width="7.00390625" style="2" customWidth="1"/>
    <col min="6905" max="6905" width="6.7109375" style="2" customWidth="1"/>
    <col min="6906" max="6906" width="7.421875" style="2" customWidth="1"/>
    <col min="6907" max="6907" width="6.8515625" style="2" customWidth="1"/>
    <col min="6908" max="6909" width="8.57421875" style="2" customWidth="1"/>
    <col min="6910" max="6910" width="7.7109375" style="2" customWidth="1"/>
    <col min="6911" max="6911" width="8.28125" style="2" customWidth="1"/>
    <col min="6912" max="6912" width="7.28125" style="2" customWidth="1"/>
    <col min="6913" max="6913" width="8.00390625" style="2" customWidth="1"/>
    <col min="6914" max="6914" width="9.421875" style="2" customWidth="1"/>
    <col min="6915" max="6916" width="10.00390625" style="2" customWidth="1"/>
    <col min="6917" max="6917" width="10.140625" style="2" customWidth="1"/>
    <col min="6918" max="7156" width="11.421875" style="2" customWidth="1"/>
    <col min="7157" max="7157" width="4.7109375" style="2" customWidth="1"/>
    <col min="7158" max="7158" width="6.28125" style="2" customWidth="1"/>
    <col min="7159" max="7159" width="38.8515625" style="2" customWidth="1"/>
    <col min="7160" max="7160" width="7.00390625" style="2" customWidth="1"/>
    <col min="7161" max="7161" width="6.7109375" style="2" customWidth="1"/>
    <col min="7162" max="7162" width="7.421875" style="2" customWidth="1"/>
    <col min="7163" max="7163" width="6.8515625" style="2" customWidth="1"/>
    <col min="7164" max="7165" width="8.57421875" style="2" customWidth="1"/>
    <col min="7166" max="7166" width="7.7109375" style="2" customWidth="1"/>
    <col min="7167" max="7167" width="8.28125" style="2" customWidth="1"/>
    <col min="7168" max="7168" width="7.28125" style="2" customWidth="1"/>
    <col min="7169" max="7169" width="8.00390625" style="2" customWidth="1"/>
    <col min="7170" max="7170" width="9.421875" style="2" customWidth="1"/>
    <col min="7171" max="7172" width="10.00390625" style="2" customWidth="1"/>
    <col min="7173" max="7173" width="10.140625" style="2" customWidth="1"/>
    <col min="7174" max="7412" width="11.421875" style="2" customWidth="1"/>
    <col min="7413" max="7413" width="4.7109375" style="2" customWidth="1"/>
    <col min="7414" max="7414" width="6.28125" style="2" customWidth="1"/>
    <col min="7415" max="7415" width="38.8515625" style="2" customWidth="1"/>
    <col min="7416" max="7416" width="7.00390625" style="2" customWidth="1"/>
    <col min="7417" max="7417" width="6.7109375" style="2" customWidth="1"/>
    <col min="7418" max="7418" width="7.421875" style="2" customWidth="1"/>
    <col min="7419" max="7419" width="6.8515625" style="2" customWidth="1"/>
    <col min="7420" max="7421" width="8.57421875" style="2" customWidth="1"/>
    <col min="7422" max="7422" width="7.7109375" style="2" customWidth="1"/>
    <col min="7423" max="7423" width="8.28125" style="2" customWidth="1"/>
    <col min="7424" max="7424" width="7.28125" style="2" customWidth="1"/>
    <col min="7425" max="7425" width="8.00390625" style="2" customWidth="1"/>
    <col min="7426" max="7426" width="9.421875" style="2" customWidth="1"/>
    <col min="7427" max="7428" width="10.00390625" style="2" customWidth="1"/>
    <col min="7429" max="7429" width="10.140625" style="2" customWidth="1"/>
    <col min="7430" max="7668" width="11.421875" style="2" customWidth="1"/>
    <col min="7669" max="7669" width="4.7109375" style="2" customWidth="1"/>
    <col min="7670" max="7670" width="6.28125" style="2" customWidth="1"/>
    <col min="7671" max="7671" width="38.8515625" style="2" customWidth="1"/>
    <col min="7672" max="7672" width="7.00390625" style="2" customWidth="1"/>
    <col min="7673" max="7673" width="6.7109375" style="2" customWidth="1"/>
    <col min="7674" max="7674" width="7.421875" style="2" customWidth="1"/>
    <col min="7675" max="7675" width="6.8515625" style="2" customWidth="1"/>
    <col min="7676" max="7677" width="8.57421875" style="2" customWidth="1"/>
    <col min="7678" max="7678" width="7.7109375" style="2" customWidth="1"/>
    <col min="7679" max="7679" width="8.28125" style="2" customWidth="1"/>
    <col min="7680" max="7680" width="7.28125" style="2" customWidth="1"/>
    <col min="7681" max="7681" width="8.00390625" style="2" customWidth="1"/>
    <col min="7682" max="7682" width="9.421875" style="2" customWidth="1"/>
    <col min="7683" max="7684" width="10.00390625" style="2" customWidth="1"/>
    <col min="7685" max="7685" width="10.140625" style="2" customWidth="1"/>
    <col min="7686" max="7924" width="11.421875" style="2" customWidth="1"/>
    <col min="7925" max="7925" width="4.7109375" style="2" customWidth="1"/>
    <col min="7926" max="7926" width="6.28125" style="2" customWidth="1"/>
    <col min="7927" max="7927" width="38.8515625" style="2" customWidth="1"/>
    <col min="7928" max="7928" width="7.00390625" style="2" customWidth="1"/>
    <col min="7929" max="7929" width="6.7109375" style="2" customWidth="1"/>
    <col min="7930" max="7930" width="7.421875" style="2" customWidth="1"/>
    <col min="7931" max="7931" width="6.8515625" style="2" customWidth="1"/>
    <col min="7932" max="7933" width="8.57421875" style="2" customWidth="1"/>
    <col min="7934" max="7934" width="7.7109375" style="2" customWidth="1"/>
    <col min="7935" max="7935" width="8.28125" style="2" customWidth="1"/>
    <col min="7936" max="7936" width="7.28125" style="2" customWidth="1"/>
    <col min="7937" max="7937" width="8.00390625" style="2" customWidth="1"/>
    <col min="7938" max="7938" width="9.421875" style="2" customWidth="1"/>
    <col min="7939" max="7940" width="10.00390625" style="2" customWidth="1"/>
    <col min="7941" max="7941" width="10.140625" style="2" customWidth="1"/>
    <col min="7942" max="8180" width="11.421875" style="2" customWidth="1"/>
    <col min="8181" max="8181" width="4.7109375" style="2" customWidth="1"/>
    <col min="8182" max="8182" width="6.28125" style="2" customWidth="1"/>
    <col min="8183" max="8183" width="38.8515625" style="2" customWidth="1"/>
    <col min="8184" max="8184" width="7.00390625" style="2" customWidth="1"/>
    <col min="8185" max="8185" width="6.7109375" style="2" customWidth="1"/>
    <col min="8186" max="8186" width="7.421875" style="2" customWidth="1"/>
    <col min="8187" max="8187" width="6.8515625" style="2" customWidth="1"/>
    <col min="8188" max="8189" width="8.57421875" style="2" customWidth="1"/>
    <col min="8190" max="8190" width="7.7109375" style="2" customWidth="1"/>
    <col min="8191" max="8191" width="8.28125" style="2" customWidth="1"/>
    <col min="8192" max="8192" width="7.28125" style="2" customWidth="1"/>
    <col min="8193" max="8193" width="8.00390625" style="2" customWidth="1"/>
    <col min="8194" max="8194" width="9.421875" style="2" customWidth="1"/>
    <col min="8195" max="8196" width="10.00390625" style="2" customWidth="1"/>
    <col min="8197" max="8197" width="10.140625" style="2" customWidth="1"/>
    <col min="8198" max="8436" width="11.421875" style="2" customWidth="1"/>
    <col min="8437" max="8437" width="4.7109375" style="2" customWidth="1"/>
    <col min="8438" max="8438" width="6.28125" style="2" customWidth="1"/>
    <col min="8439" max="8439" width="38.8515625" style="2" customWidth="1"/>
    <col min="8440" max="8440" width="7.00390625" style="2" customWidth="1"/>
    <col min="8441" max="8441" width="6.7109375" style="2" customWidth="1"/>
    <col min="8442" max="8442" width="7.421875" style="2" customWidth="1"/>
    <col min="8443" max="8443" width="6.8515625" style="2" customWidth="1"/>
    <col min="8444" max="8445" width="8.57421875" style="2" customWidth="1"/>
    <col min="8446" max="8446" width="7.7109375" style="2" customWidth="1"/>
    <col min="8447" max="8447" width="8.28125" style="2" customWidth="1"/>
    <col min="8448" max="8448" width="7.28125" style="2" customWidth="1"/>
    <col min="8449" max="8449" width="8.00390625" style="2" customWidth="1"/>
    <col min="8450" max="8450" width="9.421875" style="2" customWidth="1"/>
    <col min="8451" max="8452" width="10.00390625" style="2" customWidth="1"/>
    <col min="8453" max="8453" width="10.140625" style="2" customWidth="1"/>
    <col min="8454" max="8692" width="11.421875" style="2" customWidth="1"/>
    <col min="8693" max="8693" width="4.7109375" style="2" customWidth="1"/>
    <col min="8694" max="8694" width="6.28125" style="2" customWidth="1"/>
    <col min="8695" max="8695" width="38.8515625" style="2" customWidth="1"/>
    <col min="8696" max="8696" width="7.00390625" style="2" customWidth="1"/>
    <col min="8697" max="8697" width="6.7109375" style="2" customWidth="1"/>
    <col min="8698" max="8698" width="7.421875" style="2" customWidth="1"/>
    <col min="8699" max="8699" width="6.8515625" style="2" customWidth="1"/>
    <col min="8700" max="8701" width="8.57421875" style="2" customWidth="1"/>
    <col min="8702" max="8702" width="7.7109375" style="2" customWidth="1"/>
    <col min="8703" max="8703" width="8.28125" style="2" customWidth="1"/>
    <col min="8704" max="8704" width="7.28125" style="2" customWidth="1"/>
    <col min="8705" max="8705" width="8.00390625" style="2" customWidth="1"/>
    <col min="8706" max="8706" width="9.421875" style="2" customWidth="1"/>
    <col min="8707" max="8708" width="10.00390625" style="2" customWidth="1"/>
    <col min="8709" max="8709" width="10.140625" style="2" customWidth="1"/>
    <col min="8710" max="8948" width="11.421875" style="2" customWidth="1"/>
    <col min="8949" max="8949" width="4.7109375" style="2" customWidth="1"/>
    <col min="8950" max="8950" width="6.28125" style="2" customWidth="1"/>
    <col min="8951" max="8951" width="38.8515625" style="2" customWidth="1"/>
    <col min="8952" max="8952" width="7.00390625" style="2" customWidth="1"/>
    <col min="8953" max="8953" width="6.7109375" style="2" customWidth="1"/>
    <col min="8954" max="8954" width="7.421875" style="2" customWidth="1"/>
    <col min="8955" max="8955" width="6.8515625" style="2" customWidth="1"/>
    <col min="8956" max="8957" width="8.57421875" style="2" customWidth="1"/>
    <col min="8958" max="8958" width="7.7109375" style="2" customWidth="1"/>
    <col min="8959" max="8959" width="8.28125" style="2" customWidth="1"/>
    <col min="8960" max="8960" width="7.28125" style="2" customWidth="1"/>
    <col min="8961" max="8961" width="8.00390625" style="2" customWidth="1"/>
    <col min="8962" max="8962" width="9.421875" style="2" customWidth="1"/>
    <col min="8963" max="8964" width="10.00390625" style="2" customWidth="1"/>
    <col min="8965" max="8965" width="10.140625" style="2" customWidth="1"/>
    <col min="8966" max="9204" width="11.421875" style="2" customWidth="1"/>
    <col min="9205" max="9205" width="4.7109375" style="2" customWidth="1"/>
    <col min="9206" max="9206" width="6.28125" style="2" customWidth="1"/>
    <col min="9207" max="9207" width="38.8515625" style="2" customWidth="1"/>
    <col min="9208" max="9208" width="7.00390625" style="2" customWidth="1"/>
    <col min="9209" max="9209" width="6.7109375" style="2" customWidth="1"/>
    <col min="9210" max="9210" width="7.421875" style="2" customWidth="1"/>
    <col min="9211" max="9211" width="6.8515625" style="2" customWidth="1"/>
    <col min="9212" max="9213" width="8.57421875" style="2" customWidth="1"/>
    <col min="9214" max="9214" width="7.7109375" style="2" customWidth="1"/>
    <col min="9215" max="9215" width="8.28125" style="2" customWidth="1"/>
    <col min="9216" max="9216" width="7.28125" style="2" customWidth="1"/>
    <col min="9217" max="9217" width="8.00390625" style="2" customWidth="1"/>
    <col min="9218" max="9218" width="9.421875" style="2" customWidth="1"/>
    <col min="9219" max="9220" width="10.00390625" style="2" customWidth="1"/>
    <col min="9221" max="9221" width="10.140625" style="2" customWidth="1"/>
    <col min="9222" max="9460" width="11.421875" style="2" customWidth="1"/>
    <col min="9461" max="9461" width="4.7109375" style="2" customWidth="1"/>
    <col min="9462" max="9462" width="6.28125" style="2" customWidth="1"/>
    <col min="9463" max="9463" width="38.8515625" style="2" customWidth="1"/>
    <col min="9464" max="9464" width="7.00390625" style="2" customWidth="1"/>
    <col min="9465" max="9465" width="6.7109375" style="2" customWidth="1"/>
    <col min="9466" max="9466" width="7.421875" style="2" customWidth="1"/>
    <col min="9467" max="9467" width="6.8515625" style="2" customWidth="1"/>
    <col min="9468" max="9469" width="8.57421875" style="2" customWidth="1"/>
    <col min="9470" max="9470" width="7.7109375" style="2" customWidth="1"/>
    <col min="9471" max="9471" width="8.28125" style="2" customWidth="1"/>
    <col min="9472" max="9472" width="7.28125" style="2" customWidth="1"/>
    <col min="9473" max="9473" width="8.00390625" style="2" customWidth="1"/>
    <col min="9474" max="9474" width="9.421875" style="2" customWidth="1"/>
    <col min="9475" max="9476" width="10.00390625" style="2" customWidth="1"/>
    <col min="9477" max="9477" width="10.140625" style="2" customWidth="1"/>
    <col min="9478" max="9716" width="11.421875" style="2" customWidth="1"/>
    <col min="9717" max="9717" width="4.7109375" style="2" customWidth="1"/>
    <col min="9718" max="9718" width="6.28125" style="2" customWidth="1"/>
    <col min="9719" max="9719" width="38.8515625" style="2" customWidth="1"/>
    <col min="9720" max="9720" width="7.00390625" style="2" customWidth="1"/>
    <col min="9721" max="9721" width="6.7109375" style="2" customWidth="1"/>
    <col min="9722" max="9722" width="7.421875" style="2" customWidth="1"/>
    <col min="9723" max="9723" width="6.8515625" style="2" customWidth="1"/>
    <col min="9724" max="9725" width="8.57421875" style="2" customWidth="1"/>
    <col min="9726" max="9726" width="7.7109375" style="2" customWidth="1"/>
    <col min="9727" max="9727" width="8.28125" style="2" customWidth="1"/>
    <col min="9728" max="9728" width="7.28125" style="2" customWidth="1"/>
    <col min="9729" max="9729" width="8.00390625" style="2" customWidth="1"/>
    <col min="9730" max="9730" width="9.421875" style="2" customWidth="1"/>
    <col min="9731" max="9732" width="10.00390625" style="2" customWidth="1"/>
    <col min="9733" max="9733" width="10.140625" style="2" customWidth="1"/>
    <col min="9734" max="9972" width="11.421875" style="2" customWidth="1"/>
    <col min="9973" max="9973" width="4.7109375" style="2" customWidth="1"/>
    <col min="9974" max="9974" width="6.28125" style="2" customWidth="1"/>
    <col min="9975" max="9975" width="38.8515625" style="2" customWidth="1"/>
    <col min="9976" max="9976" width="7.00390625" style="2" customWidth="1"/>
    <col min="9977" max="9977" width="6.7109375" style="2" customWidth="1"/>
    <col min="9978" max="9978" width="7.421875" style="2" customWidth="1"/>
    <col min="9979" max="9979" width="6.8515625" style="2" customWidth="1"/>
    <col min="9980" max="9981" width="8.57421875" style="2" customWidth="1"/>
    <col min="9982" max="9982" width="7.7109375" style="2" customWidth="1"/>
    <col min="9983" max="9983" width="8.28125" style="2" customWidth="1"/>
    <col min="9984" max="9984" width="7.28125" style="2" customWidth="1"/>
    <col min="9985" max="9985" width="8.00390625" style="2" customWidth="1"/>
    <col min="9986" max="9986" width="9.421875" style="2" customWidth="1"/>
    <col min="9987" max="9988" width="10.00390625" style="2" customWidth="1"/>
    <col min="9989" max="9989" width="10.140625" style="2" customWidth="1"/>
    <col min="9990" max="10228" width="11.421875" style="2" customWidth="1"/>
    <col min="10229" max="10229" width="4.7109375" style="2" customWidth="1"/>
    <col min="10230" max="10230" width="6.28125" style="2" customWidth="1"/>
    <col min="10231" max="10231" width="38.8515625" style="2" customWidth="1"/>
    <col min="10232" max="10232" width="7.00390625" style="2" customWidth="1"/>
    <col min="10233" max="10233" width="6.7109375" style="2" customWidth="1"/>
    <col min="10234" max="10234" width="7.421875" style="2" customWidth="1"/>
    <col min="10235" max="10235" width="6.8515625" style="2" customWidth="1"/>
    <col min="10236" max="10237" width="8.57421875" style="2" customWidth="1"/>
    <col min="10238" max="10238" width="7.7109375" style="2" customWidth="1"/>
    <col min="10239" max="10239" width="8.28125" style="2" customWidth="1"/>
    <col min="10240" max="10240" width="7.28125" style="2" customWidth="1"/>
    <col min="10241" max="10241" width="8.00390625" style="2" customWidth="1"/>
    <col min="10242" max="10242" width="9.421875" style="2" customWidth="1"/>
    <col min="10243" max="10244" width="10.00390625" style="2" customWidth="1"/>
    <col min="10245" max="10245" width="10.140625" style="2" customWidth="1"/>
    <col min="10246" max="10484" width="11.421875" style="2" customWidth="1"/>
    <col min="10485" max="10485" width="4.7109375" style="2" customWidth="1"/>
    <col min="10486" max="10486" width="6.28125" style="2" customWidth="1"/>
    <col min="10487" max="10487" width="38.8515625" style="2" customWidth="1"/>
    <col min="10488" max="10488" width="7.00390625" style="2" customWidth="1"/>
    <col min="10489" max="10489" width="6.7109375" style="2" customWidth="1"/>
    <col min="10490" max="10490" width="7.421875" style="2" customWidth="1"/>
    <col min="10491" max="10491" width="6.8515625" style="2" customWidth="1"/>
    <col min="10492" max="10493" width="8.57421875" style="2" customWidth="1"/>
    <col min="10494" max="10494" width="7.7109375" style="2" customWidth="1"/>
    <col min="10495" max="10495" width="8.28125" style="2" customWidth="1"/>
    <col min="10496" max="10496" width="7.28125" style="2" customWidth="1"/>
    <col min="10497" max="10497" width="8.00390625" style="2" customWidth="1"/>
    <col min="10498" max="10498" width="9.421875" style="2" customWidth="1"/>
    <col min="10499" max="10500" width="10.00390625" style="2" customWidth="1"/>
    <col min="10501" max="10501" width="10.140625" style="2" customWidth="1"/>
    <col min="10502" max="10740" width="11.421875" style="2" customWidth="1"/>
    <col min="10741" max="10741" width="4.7109375" style="2" customWidth="1"/>
    <col min="10742" max="10742" width="6.28125" style="2" customWidth="1"/>
    <col min="10743" max="10743" width="38.8515625" style="2" customWidth="1"/>
    <col min="10744" max="10744" width="7.00390625" style="2" customWidth="1"/>
    <col min="10745" max="10745" width="6.7109375" style="2" customWidth="1"/>
    <col min="10746" max="10746" width="7.421875" style="2" customWidth="1"/>
    <col min="10747" max="10747" width="6.8515625" style="2" customWidth="1"/>
    <col min="10748" max="10749" width="8.57421875" style="2" customWidth="1"/>
    <col min="10750" max="10750" width="7.7109375" style="2" customWidth="1"/>
    <col min="10751" max="10751" width="8.28125" style="2" customWidth="1"/>
    <col min="10752" max="10752" width="7.28125" style="2" customWidth="1"/>
    <col min="10753" max="10753" width="8.00390625" style="2" customWidth="1"/>
    <col min="10754" max="10754" width="9.421875" style="2" customWidth="1"/>
    <col min="10755" max="10756" width="10.00390625" style="2" customWidth="1"/>
    <col min="10757" max="10757" width="10.140625" style="2" customWidth="1"/>
    <col min="10758" max="10996" width="11.421875" style="2" customWidth="1"/>
    <col min="10997" max="10997" width="4.7109375" style="2" customWidth="1"/>
    <col min="10998" max="10998" width="6.28125" style="2" customWidth="1"/>
    <col min="10999" max="10999" width="38.8515625" style="2" customWidth="1"/>
    <col min="11000" max="11000" width="7.00390625" style="2" customWidth="1"/>
    <col min="11001" max="11001" width="6.7109375" style="2" customWidth="1"/>
    <col min="11002" max="11002" width="7.421875" style="2" customWidth="1"/>
    <col min="11003" max="11003" width="6.8515625" style="2" customWidth="1"/>
    <col min="11004" max="11005" width="8.57421875" style="2" customWidth="1"/>
    <col min="11006" max="11006" width="7.7109375" style="2" customWidth="1"/>
    <col min="11007" max="11007" width="8.28125" style="2" customWidth="1"/>
    <col min="11008" max="11008" width="7.28125" style="2" customWidth="1"/>
    <col min="11009" max="11009" width="8.00390625" style="2" customWidth="1"/>
    <col min="11010" max="11010" width="9.421875" style="2" customWidth="1"/>
    <col min="11011" max="11012" width="10.00390625" style="2" customWidth="1"/>
    <col min="11013" max="11013" width="10.140625" style="2" customWidth="1"/>
    <col min="11014" max="11252" width="11.421875" style="2" customWidth="1"/>
    <col min="11253" max="11253" width="4.7109375" style="2" customWidth="1"/>
    <col min="11254" max="11254" width="6.28125" style="2" customWidth="1"/>
    <col min="11255" max="11255" width="38.8515625" style="2" customWidth="1"/>
    <col min="11256" max="11256" width="7.00390625" style="2" customWidth="1"/>
    <col min="11257" max="11257" width="6.7109375" style="2" customWidth="1"/>
    <col min="11258" max="11258" width="7.421875" style="2" customWidth="1"/>
    <col min="11259" max="11259" width="6.8515625" style="2" customWidth="1"/>
    <col min="11260" max="11261" width="8.57421875" style="2" customWidth="1"/>
    <col min="11262" max="11262" width="7.7109375" style="2" customWidth="1"/>
    <col min="11263" max="11263" width="8.28125" style="2" customWidth="1"/>
    <col min="11264" max="11264" width="7.28125" style="2" customWidth="1"/>
    <col min="11265" max="11265" width="8.00390625" style="2" customWidth="1"/>
    <col min="11266" max="11266" width="9.421875" style="2" customWidth="1"/>
    <col min="11267" max="11268" width="10.00390625" style="2" customWidth="1"/>
    <col min="11269" max="11269" width="10.140625" style="2" customWidth="1"/>
    <col min="11270" max="11508" width="11.421875" style="2" customWidth="1"/>
    <col min="11509" max="11509" width="4.7109375" style="2" customWidth="1"/>
    <col min="11510" max="11510" width="6.28125" style="2" customWidth="1"/>
    <col min="11511" max="11511" width="38.8515625" style="2" customWidth="1"/>
    <col min="11512" max="11512" width="7.00390625" style="2" customWidth="1"/>
    <col min="11513" max="11513" width="6.7109375" style="2" customWidth="1"/>
    <col min="11514" max="11514" width="7.421875" style="2" customWidth="1"/>
    <col min="11515" max="11515" width="6.8515625" style="2" customWidth="1"/>
    <col min="11516" max="11517" width="8.57421875" style="2" customWidth="1"/>
    <col min="11518" max="11518" width="7.7109375" style="2" customWidth="1"/>
    <col min="11519" max="11519" width="8.28125" style="2" customWidth="1"/>
    <col min="11520" max="11520" width="7.28125" style="2" customWidth="1"/>
    <col min="11521" max="11521" width="8.00390625" style="2" customWidth="1"/>
    <col min="11522" max="11522" width="9.421875" style="2" customWidth="1"/>
    <col min="11523" max="11524" width="10.00390625" style="2" customWidth="1"/>
    <col min="11525" max="11525" width="10.140625" style="2" customWidth="1"/>
    <col min="11526" max="11764" width="11.421875" style="2" customWidth="1"/>
    <col min="11765" max="11765" width="4.7109375" style="2" customWidth="1"/>
    <col min="11766" max="11766" width="6.28125" style="2" customWidth="1"/>
    <col min="11767" max="11767" width="38.8515625" style="2" customWidth="1"/>
    <col min="11768" max="11768" width="7.00390625" style="2" customWidth="1"/>
    <col min="11769" max="11769" width="6.7109375" style="2" customWidth="1"/>
    <col min="11770" max="11770" width="7.421875" style="2" customWidth="1"/>
    <col min="11771" max="11771" width="6.8515625" style="2" customWidth="1"/>
    <col min="11772" max="11773" width="8.57421875" style="2" customWidth="1"/>
    <col min="11774" max="11774" width="7.7109375" style="2" customWidth="1"/>
    <col min="11775" max="11775" width="8.28125" style="2" customWidth="1"/>
    <col min="11776" max="11776" width="7.28125" style="2" customWidth="1"/>
    <col min="11777" max="11777" width="8.00390625" style="2" customWidth="1"/>
    <col min="11778" max="11778" width="9.421875" style="2" customWidth="1"/>
    <col min="11779" max="11780" width="10.00390625" style="2" customWidth="1"/>
    <col min="11781" max="11781" width="10.140625" style="2" customWidth="1"/>
    <col min="11782" max="12020" width="11.421875" style="2" customWidth="1"/>
    <col min="12021" max="12021" width="4.7109375" style="2" customWidth="1"/>
    <col min="12022" max="12022" width="6.28125" style="2" customWidth="1"/>
    <col min="12023" max="12023" width="38.8515625" style="2" customWidth="1"/>
    <col min="12024" max="12024" width="7.00390625" style="2" customWidth="1"/>
    <col min="12025" max="12025" width="6.7109375" style="2" customWidth="1"/>
    <col min="12026" max="12026" width="7.421875" style="2" customWidth="1"/>
    <col min="12027" max="12027" width="6.8515625" style="2" customWidth="1"/>
    <col min="12028" max="12029" width="8.57421875" style="2" customWidth="1"/>
    <col min="12030" max="12030" width="7.7109375" style="2" customWidth="1"/>
    <col min="12031" max="12031" width="8.28125" style="2" customWidth="1"/>
    <col min="12032" max="12032" width="7.28125" style="2" customWidth="1"/>
    <col min="12033" max="12033" width="8.00390625" style="2" customWidth="1"/>
    <col min="12034" max="12034" width="9.421875" style="2" customWidth="1"/>
    <col min="12035" max="12036" width="10.00390625" style="2" customWidth="1"/>
    <col min="12037" max="12037" width="10.140625" style="2" customWidth="1"/>
    <col min="12038" max="12276" width="11.421875" style="2" customWidth="1"/>
    <col min="12277" max="12277" width="4.7109375" style="2" customWidth="1"/>
    <col min="12278" max="12278" width="6.28125" style="2" customWidth="1"/>
    <col min="12279" max="12279" width="38.8515625" style="2" customWidth="1"/>
    <col min="12280" max="12280" width="7.00390625" style="2" customWidth="1"/>
    <col min="12281" max="12281" width="6.7109375" style="2" customWidth="1"/>
    <col min="12282" max="12282" width="7.421875" style="2" customWidth="1"/>
    <col min="12283" max="12283" width="6.8515625" style="2" customWidth="1"/>
    <col min="12284" max="12285" width="8.57421875" style="2" customWidth="1"/>
    <col min="12286" max="12286" width="7.7109375" style="2" customWidth="1"/>
    <col min="12287" max="12287" width="8.28125" style="2" customWidth="1"/>
    <col min="12288" max="12288" width="7.28125" style="2" customWidth="1"/>
    <col min="12289" max="12289" width="8.00390625" style="2" customWidth="1"/>
    <col min="12290" max="12290" width="9.421875" style="2" customWidth="1"/>
    <col min="12291" max="12292" width="10.00390625" style="2" customWidth="1"/>
    <col min="12293" max="12293" width="10.140625" style="2" customWidth="1"/>
    <col min="12294" max="12532" width="11.421875" style="2" customWidth="1"/>
    <col min="12533" max="12533" width="4.7109375" style="2" customWidth="1"/>
    <col min="12534" max="12534" width="6.28125" style="2" customWidth="1"/>
    <col min="12535" max="12535" width="38.8515625" style="2" customWidth="1"/>
    <col min="12536" max="12536" width="7.00390625" style="2" customWidth="1"/>
    <col min="12537" max="12537" width="6.7109375" style="2" customWidth="1"/>
    <col min="12538" max="12538" width="7.421875" style="2" customWidth="1"/>
    <col min="12539" max="12539" width="6.8515625" style="2" customWidth="1"/>
    <col min="12540" max="12541" width="8.57421875" style="2" customWidth="1"/>
    <col min="12542" max="12542" width="7.7109375" style="2" customWidth="1"/>
    <col min="12543" max="12543" width="8.28125" style="2" customWidth="1"/>
    <col min="12544" max="12544" width="7.28125" style="2" customWidth="1"/>
    <col min="12545" max="12545" width="8.00390625" style="2" customWidth="1"/>
    <col min="12546" max="12546" width="9.421875" style="2" customWidth="1"/>
    <col min="12547" max="12548" width="10.00390625" style="2" customWidth="1"/>
    <col min="12549" max="12549" width="10.140625" style="2" customWidth="1"/>
    <col min="12550" max="12788" width="11.421875" style="2" customWidth="1"/>
    <col min="12789" max="12789" width="4.7109375" style="2" customWidth="1"/>
    <col min="12790" max="12790" width="6.28125" style="2" customWidth="1"/>
    <col min="12791" max="12791" width="38.8515625" style="2" customWidth="1"/>
    <col min="12792" max="12792" width="7.00390625" style="2" customWidth="1"/>
    <col min="12793" max="12793" width="6.7109375" style="2" customWidth="1"/>
    <col min="12794" max="12794" width="7.421875" style="2" customWidth="1"/>
    <col min="12795" max="12795" width="6.8515625" style="2" customWidth="1"/>
    <col min="12796" max="12797" width="8.57421875" style="2" customWidth="1"/>
    <col min="12798" max="12798" width="7.7109375" style="2" customWidth="1"/>
    <col min="12799" max="12799" width="8.28125" style="2" customWidth="1"/>
    <col min="12800" max="12800" width="7.28125" style="2" customWidth="1"/>
    <col min="12801" max="12801" width="8.00390625" style="2" customWidth="1"/>
    <col min="12802" max="12802" width="9.421875" style="2" customWidth="1"/>
    <col min="12803" max="12804" width="10.00390625" style="2" customWidth="1"/>
    <col min="12805" max="12805" width="10.140625" style="2" customWidth="1"/>
    <col min="12806" max="13044" width="11.421875" style="2" customWidth="1"/>
    <col min="13045" max="13045" width="4.7109375" style="2" customWidth="1"/>
    <col min="13046" max="13046" width="6.28125" style="2" customWidth="1"/>
    <col min="13047" max="13047" width="38.8515625" style="2" customWidth="1"/>
    <col min="13048" max="13048" width="7.00390625" style="2" customWidth="1"/>
    <col min="13049" max="13049" width="6.7109375" style="2" customWidth="1"/>
    <col min="13050" max="13050" width="7.421875" style="2" customWidth="1"/>
    <col min="13051" max="13051" width="6.8515625" style="2" customWidth="1"/>
    <col min="13052" max="13053" width="8.57421875" style="2" customWidth="1"/>
    <col min="13054" max="13054" width="7.7109375" style="2" customWidth="1"/>
    <col min="13055" max="13055" width="8.28125" style="2" customWidth="1"/>
    <col min="13056" max="13056" width="7.28125" style="2" customWidth="1"/>
    <col min="13057" max="13057" width="8.00390625" style="2" customWidth="1"/>
    <col min="13058" max="13058" width="9.421875" style="2" customWidth="1"/>
    <col min="13059" max="13060" width="10.00390625" style="2" customWidth="1"/>
    <col min="13061" max="13061" width="10.140625" style="2" customWidth="1"/>
    <col min="13062" max="13300" width="11.421875" style="2" customWidth="1"/>
    <col min="13301" max="13301" width="4.7109375" style="2" customWidth="1"/>
    <col min="13302" max="13302" width="6.28125" style="2" customWidth="1"/>
    <col min="13303" max="13303" width="38.8515625" style="2" customWidth="1"/>
    <col min="13304" max="13304" width="7.00390625" style="2" customWidth="1"/>
    <col min="13305" max="13305" width="6.7109375" style="2" customWidth="1"/>
    <col min="13306" max="13306" width="7.421875" style="2" customWidth="1"/>
    <col min="13307" max="13307" width="6.8515625" style="2" customWidth="1"/>
    <col min="13308" max="13309" width="8.57421875" style="2" customWidth="1"/>
    <col min="13310" max="13310" width="7.7109375" style="2" customWidth="1"/>
    <col min="13311" max="13311" width="8.28125" style="2" customWidth="1"/>
    <col min="13312" max="13312" width="7.28125" style="2" customWidth="1"/>
    <col min="13313" max="13313" width="8.00390625" style="2" customWidth="1"/>
    <col min="13314" max="13314" width="9.421875" style="2" customWidth="1"/>
    <col min="13315" max="13316" width="10.00390625" style="2" customWidth="1"/>
    <col min="13317" max="13317" width="10.140625" style="2" customWidth="1"/>
    <col min="13318" max="13556" width="11.421875" style="2" customWidth="1"/>
    <col min="13557" max="13557" width="4.7109375" style="2" customWidth="1"/>
    <col min="13558" max="13558" width="6.28125" style="2" customWidth="1"/>
    <col min="13559" max="13559" width="38.8515625" style="2" customWidth="1"/>
    <col min="13560" max="13560" width="7.00390625" style="2" customWidth="1"/>
    <col min="13561" max="13561" width="6.7109375" style="2" customWidth="1"/>
    <col min="13562" max="13562" width="7.421875" style="2" customWidth="1"/>
    <col min="13563" max="13563" width="6.8515625" style="2" customWidth="1"/>
    <col min="13564" max="13565" width="8.57421875" style="2" customWidth="1"/>
    <col min="13566" max="13566" width="7.7109375" style="2" customWidth="1"/>
    <col min="13567" max="13567" width="8.28125" style="2" customWidth="1"/>
    <col min="13568" max="13568" width="7.28125" style="2" customWidth="1"/>
    <col min="13569" max="13569" width="8.00390625" style="2" customWidth="1"/>
    <col min="13570" max="13570" width="9.421875" style="2" customWidth="1"/>
    <col min="13571" max="13572" width="10.00390625" style="2" customWidth="1"/>
    <col min="13573" max="13573" width="10.140625" style="2" customWidth="1"/>
    <col min="13574" max="13812" width="11.421875" style="2" customWidth="1"/>
    <col min="13813" max="13813" width="4.7109375" style="2" customWidth="1"/>
    <col min="13814" max="13814" width="6.28125" style="2" customWidth="1"/>
    <col min="13815" max="13815" width="38.8515625" style="2" customWidth="1"/>
    <col min="13816" max="13816" width="7.00390625" style="2" customWidth="1"/>
    <col min="13817" max="13817" width="6.7109375" style="2" customWidth="1"/>
    <col min="13818" max="13818" width="7.421875" style="2" customWidth="1"/>
    <col min="13819" max="13819" width="6.8515625" style="2" customWidth="1"/>
    <col min="13820" max="13821" width="8.57421875" style="2" customWidth="1"/>
    <col min="13822" max="13822" width="7.7109375" style="2" customWidth="1"/>
    <col min="13823" max="13823" width="8.28125" style="2" customWidth="1"/>
    <col min="13824" max="13824" width="7.28125" style="2" customWidth="1"/>
    <col min="13825" max="13825" width="8.00390625" style="2" customWidth="1"/>
    <col min="13826" max="13826" width="9.421875" style="2" customWidth="1"/>
    <col min="13827" max="13828" width="10.00390625" style="2" customWidth="1"/>
    <col min="13829" max="13829" width="10.140625" style="2" customWidth="1"/>
    <col min="13830" max="14068" width="11.421875" style="2" customWidth="1"/>
    <col min="14069" max="14069" width="4.7109375" style="2" customWidth="1"/>
    <col min="14070" max="14070" width="6.28125" style="2" customWidth="1"/>
    <col min="14071" max="14071" width="38.8515625" style="2" customWidth="1"/>
    <col min="14072" max="14072" width="7.00390625" style="2" customWidth="1"/>
    <col min="14073" max="14073" width="6.7109375" style="2" customWidth="1"/>
    <col min="14074" max="14074" width="7.421875" style="2" customWidth="1"/>
    <col min="14075" max="14075" width="6.8515625" style="2" customWidth="1"/>
    <col min="14076" max="14077" width="8.57421875" style="2" customWidth="1"/>
    <col min="14078" max="14078" width="7.7109375" style="2" customWidth="1"/>
    <col min="14079" max="14079" width="8.28125" style="2" customWidth="1"/>
    <col min="14080" max="14080" width="7.28125" style="2" customWidth="1"/>
    <col min="14081" max="14081" width="8.00390625" style="2" customWidth="1"/>
    <col min="14082" max="14082" width="9.421875" style="2" customWidth="1"/>
    <col min="14083" max="14084" width="10.00390625" style="2" customWidth="1"/>
    <col min="14085" max="14085" width="10.140625" style="2" customWidth="1"/>
    <col min="14086" max="14324" width="11.421875" style="2" customWidth="1"/>
    <col min="14325" max="14325" width="4.7109375" style="2" customWidth="1"/>
    <col min="14326" max="14326" width="6.28125" style="2" customWidth="1"/>
    <col min="14327" max="14327" width="38.8515625" style="2" customWidth="1"/>
    <col min="14328" max="14328" width="7.00390625" style="2" customWidth="1"/>
    <col min="14329" max="14329" width="6.7109375" style="2" customWidth="1"/>
    <col min="14330" max="14330" width="7.421875" style="2" customWidth="1"/>
    <col min="14331" max="14331" width="6.8515625" style="2" customWidth="1"/>
    <col min="14332" max="14333" width="8.57421875" style="2" customWidth="1"/>
    <col min="14334" max="14334" width="7.7109375" style="2" customWidth="1"/>
    <col min="14335" max="14335" width="8.28125" style="2" customWidth="1"/>
    <col min="14336" max="14336" width="7.28125" style="2" customWidth="1"/>
    <col min="14337" max="14337" width="8.00390625" style="2" customWidth="1"/>
    <col min="14338" max="14338" width="9.421875" style="2" customWidth="1"/>
    <col min="14339" max="14340" width="10.00390625" style="2" customWidth="1"/>
    <col min="14341" max="14341" width="10.140625" style="2" customWidth="1"/>
    <col min="14342" max="14580" width="11.421875" style="2" customWidth="1"/>
    <col min="14581" max="14581" width="4.7109375" style="2" customWidth="1"/>
    <col min="14582" max="14582" width="6.28125" style="2" customWidth="1"/>
    <col min="14583" max="14583" width="38.8515625" style="2" customWidth="1"/>
    <col min="14584" max="14584" width="7.00390625" style="2" customWidth="1"/>
    <col min="14585" max="14585" width="6.7109375" style="2" customWidth="1"/>
    <col min="14586" max="14586" width="7.421875" style="2" customWidth="1"/>
    <col min="14587" max="14587" width="6.8515625" style="2" customWidth="1"/>
    <col min="14588" max="14589" width="8.57421875" style="2" customWidth="1"/>
    <col min="14590" max="14590" width="7.7109375" style="2" customWidth="1"/>
    <col min="14591" max="14591" width="8.28125" style="2" customWidth="1"/>
    <col min="14592" max="14592" width="7.28125" style="2" customWidth="1"/>
    <col min="14593" max="14593" width="8.00390625" style="2" customWidth="1"/>
    <col min="14594" max="14594" width="9.421875" style="2" customWidth="1"/>
    <col min="14595" max="14596" width="10.00390625" style="2" customWidth="1"/>
    <col min="14597" max="14597" width="10.140625" style="2" customWidth="1"/>
    <col min="14598" max="14836" width="11.421875" style="2" customWidth="1"/>
    <col min="14837" max="14837" width="4.7109375" style="2" customWidth="1"/>
    <col min="14838" max="14838" width="6.28125" style="2" customWidth="1"/>
    <col min="14839" max="14839" width="38.8515625" style="2" customWidth="1"/>
    <col min="14840" max="14840" width="7.00390625" style="2" customWidth="1"/>
    <col min="14841" max="14841" width="6.7109375" style="2" customWidth="1"/>
    <col min="14842" max="14842" width="7.421875" style="2" customWidth="1"/>
    <col min="14843" max="14843" width="6.8515625" style="2" customWidth="1"/>
    <col min="14844" max="14845" width="8.57421875" style="2" customWidth="1"/>
    <col min="14846" max="14846" width="7.7109375" style="2" customWidth="1"/>
    <col min="14847" max="14847" width="8.28125" style="2" customWidth="1"/>
    <col min="14848" max="14848" width="7.28125" style="2" customWidth="1"/>
    <col min="14849" max="14849" width="8.00390625" style="2" customWidth="1"/>
    <col min="14850" max="14850" width="9.421875" style="2" customWidth="1"/>
    <col min="14851" max="14852" width="10.00390625" style="2" customWidth="1"/>
    <col min="14853" max="14853" width="10.140625" style="2" customWidth="1"/>
    <col min="14854" max="15092" width="11.421875" style="2" customWidth="1"/>
    <col min="15093" max="15093" width="4.7109375" style="2" customWidth="1"/>
    <col min="15094" max="15094" width="6.28125" style="2" customWidth="1"/>
    <col min="15095" max="15095" width="38.8515625" style="2" customWidth="1"/>
    <col min="15096" max="15096" width="7.00390625" style="2" customWidth="1"/>
    <col min="15097" max="15097" width="6.7109375" style="2" customWidth="1"/>
    <col min="15098" max="15098" width="7.421875" style="2" customWidth="1"/>
    <col min="15099" max="15099" width="6.8515625" style="2" customWidth="1"/>
    <col min="15100" max="15101" width="8.57421875" style="2" customWidth="1"/>
    <col min="15102" max="15102" width="7.7109375" style="2" customWidth="1"/>
    <col min="15103" max="15103" width="8.28125" style="2" customWidth="1"/>
    <col min="15104" max="15104" width="7.28125" style="2" customWidth="1"/>
    <col min="15105" max="15105" width="8.00390625" style="2" customWidth="1"/>
    <col min="15106" max="15106" width="9.421875" style="2" customWidth="1"/>
    <col min="15107" max="15108" width="10.00390625" style="2" customWidth="1"/>
    <col min="15109" max="15109" width="10.140625" style="2" customWidth="1"/>
    <col min="15110" max="15348" width="11.421875" style="2" customWidth="1"/>
    <col min="15349" max="15349" width="4.7109375" style="2" customWidth="1"/>
    <col min="15350" max="15350" width="6.28125" style="2" customWidth="1"/>
    <col min="15351" max="15351" width="38.8515625" style="2" customWidth="1"/>
    <col min="15352" max="15352" width="7.00390625" style="2" customWidth="1"/>
    <col min="15353" max="15353" width="6.7109375" style="2" customWidth="1"/>
    <col min="15354" max="15354" width="7.421875" style="2" customWidth="1"/>
    <col min="15355" max="15355" width="6.8515625" style="2" customWidth="1"/>
    <col min="15356" max="15357" width="8.57421875" style="2" customWidth="1"/>
    <col min="15358" max="15358" width="7.7109375" style="2" customWidth="1"/>
    <col min="15359" max="15359" width="8.28125" style="2" customWidth="1"/>
    <col min="15360" max="15360" width="7.28125" style="2" customWidth="1"/>
    <col min="15361" max="15361" width="8.00390625" style="2" customWidth="1"/>
    <col min="15362" max="15362" width="9.421875" style="2" customWidth="1"/>
    <col min="15363" max="15364" width="10.00390625" style="2" customWidth="1"/>
    <col min="15365" max="15365" width="10.140625" style="2" customWidth="1"/>
    <col min="15366" max="15604" width="11.421875" style="2" customWidth="1"/>
    <col min="15605" max="15605" width="4.7109375" style="2" customWidth="1"/>
    <col min="15606" max="15606" width="6.28125" style="2" customWidth="1"/>
    <col min="15607" max="15607" width="38.8515625" style="2" customWidth="1"/>
    <col min="15608" max="15608" width="7.00390625" style="2" customWidth="1"/>
    <col min="15609" max="15609" width="6.7109375" style="2" customWidth="1"/>
    <col min="15610" max="15610" width="7.421875" style="2" customWidth="1"/>
    <col min="15611" max="15611" width="6.8515625" style="2" customWidth="1"/>
    <col min="15612" max="15613" width="8.57421875" style="2" customWidth="1"/>
    <col min="15614" max="15614" width="7.7109375" style="2" customWidth="1"/>
    <col min="15615" max="15615" width="8.28125" style="2" customWidth="1"/>
    <col min="15616" max="15616" width="7.28125" style="2" customWidth="1"/>
    <col min="15617" max="15617" width="8.00390625" style="2" customWidth="1"/>
    <col min="15618" max="15618" width="9.421875" style="2" customWidth="1"/>
    <col min="15619" max="15620" width="10.00390625" style="2" customWidth="1"/>
    <col min="15621" max="15621" width="10.140625" style="2" customWidth="1"/>
    <col min="15622" max="15860" width="11.421875" style="2" customWidth="1"/>
    <col min="15861" max="15861" width="4.7109375" style="2" customWidth="1"/>
    <col min="15862" max="15862" width="6.28125" style="2" customWidth="1"/>
    <col min="15863" max="15863" width="38.8515625" style="2" customWidth="1"/>
    <col min="15864" max="15864" width="7.00390625" style="2" customWidth="1"/>
    <col min="15865" max="15865" width="6.7109375" style="2" customWidth="1"/>
    <col min="15866" max="15866" width="7.421875" style="2" customWidth="1"/>
    <col min="15867" max="15867" width="6.8515625" style="2" customWidth="1"/>
    <col min="15868" max="15869" width="8.57421875" style="2" customWidth="1"/>
    <col min="15870" max="15870" width="7.7109375" style="2" customWidth="1"/>
    <col min="15871" max="15871" width="8.28125" style="2" customWidth="1"/>
    <col min="15872" max="15872" width="7.28125" style="2" customWidth="1"/>
    <col min="15873" max="15873" width="8.00390625" style="2" customWidth="1"/>
    <col min="15874" max="15874" width="9.421875" style="2" customWidth="1"/>
    <col min="15875" max="15876" width="10.00390625" style="2" customWidth="1"/>
    <col min="15877" max="15877" width="10.140625" style="2" customWidth="1"/>
    <col min="15878" max="16116" width="11.421875" style="2" customWidth="1"/>
    <col min="16117" max="16117" width="4.7109375" style="2" customWidth="1"/>
    <col min="16118" max="16118" width="6.28125" style="2" customWidth="1"/>
    <col min="16119" max="16119" width="38.8515625" style="2" customWidth="1"/>
    <col min="16120" max="16120" width="7.00390625" style="2" customWidth="1"/>
    <col min="16121" max="16121" width="6.7109375" style="2" customWidth="1"/>
    <col min="16122" max="16122" width="7.421875" style="2" customWidth="1"/>
    <col min="16123" max="16123" width="6.8515625" style="2" customWidth="1"/>
    <col min="16124" max="16125" width="8.57421875" style="2" customWidth="1"/>
    <col min="16126" max="16126" width="7.7109375" style="2" customWidth="1"/>
    <col min="16127" max="16127" width="8.28125" style="2" customWidth="1"/>
    <col min="16128" max="16128" width="7.28125" style="2" customWidth="1"/>
    <col min="16129" max="16129" width="8.00390625" style="2" customWidth="1"/>
    <col min="16130" max="16130" width="9.421875" style="2" customWidth="1"/>
    <col min="16131" max="16132" width="10.00390625" style="2" customWidth="1"/>
    <col min="16133" max="16133" width="10.140625" style="2" customWidth="1"/>
    <col min="16134" max="16384" width="11.421875" style="2" customWidth="1"/>
  </cols>
  <sheetData>
    <row r="1" spans="1:4" ht="15.75" customHeight="1">
      <c r="A1" s="166" t="s">
        <v>184</v>
      </c>
      <c r="B1" s="166"/>
      <c r="C1" s="166"/>
      <c r="D1" s="166"/>
    </row>
    <row r="2" spans="1:4" ht="15">
      <c r="A2" s="167" t="s">
        <v>6</v>
      </c>
      <c r="B2" s="167"/>
      <c r="C2" s="167"/>
      <c r="D2" s="167"/>
    </row>
    <row r="3" spans="1:4" ht="15.75" customHeight="1">
      <c r="A3" s="168" t="s">
        <v>5</v>
      </c>
      <c r="B3" s="168"/>
      <c r="C3" s="168"/>
      <c r="D3" s="168"/>
    </row>
    <row r="4" spans="1:4" ht="28.5" customHeight="1">
      <c r="A4" s="164" t="s">
        <v>190</v>
      </c>
      <c r="B4" s="164"/>
      <c r="C4" s="164"/>
      <c r="D4" s="164"/>
    </row>
    <row r="5" spans="1:4" ht="30" customHeight="1">
      <c r="A5" s="164" t="s">
        <v>191</v>
      </c>
      <c r="B5" s="164"/>
      <c r="C5" s="164"/>
      <c r="D5" s="164"/>
    </row>
    <row r="6" spans="1:4" ht="15.75" customHeight="1">
      <c r="A6" s="163" t="s">
        <v>185</v>
      </c>
      <c r="B6" s="163"/>
      <c r="C6" s="163"/>
      <c r="D6" s="163"/>
    </row>
    <row r="7" spans="1:4" ht="15.75" customHeight="1">
      <c r="A7" s="164" t="s">
        <v>192</v>
      </c>
      <c r="B7" s="164"/>
      <c r="C7" s="164"/>
      <c r="D7" s="164"/>
    </row>
    <row r="8" spans="1:4" ht="100.5" customHeight="1">
      <c r="A8" s="165" t="s">
        <v>186</v>
      </c>
      <c r="B8" s="165"/>
      <c r="C8" s="165"/>
      <c r="D8" s="165"/>
    </row>
    <row r="9" spans="1:4" ht="15">
      <c r="A9" s="133" t="s">
        <v>187</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12.75">
      <c r="A12" s="5"/>
      <c r="B12" s="6" t="s">
        <v>6</v>
      </c>
      <c r="C12" s="7"/>
      <c r="D12" s="8"/>
    </row>
    <row r="13" spans="1:4" s="11" customFormat="1" ht="51">
      <c r="A13" s="12">
        <v>1</v>
      </c>
      <c r="B13" s="38" t="s">
        <v>127</v>
      </c>
      <c r="C13" s="32" t="s">
        <v>41</v>
      </c>
      <c r="D13" s="33">
        <v>1.6</v>
      </c>
    </row>
    <row r="14" spans="1:4" s="11" customFormat="1" ht="25.5">
      <c r="A14" s="12">
        <v>2</v>
      </c>
      <c r="B14" s="38" t="s">
        <v>128</v>
      </c>
      <c r="C14" s="30" t="s">
        <v>42</v>
      </c>
      <c r="D14" s="40">
        <v>2.6</v>
      </c>
    </row>
    <row r="15" spans="1:4" s="11" customFormat="1" ht="25.5">
      <c r="A15" s="12">
        <v>3</v>
      </c>
      <c r="B15" s="38" t="s">
        <v>129</v>
      </c>
      <c r="C15" s="30" t="s">
        <v>42</v>
      </c>
      <c r="D15" s="40">
        <v>4.2</v>
      </c>
    </row>
    <row r="16" spans="1:4" s="11" customFormat="1" ht="38.25">
      <c r="A16" s="12">
        <v>4</v>
      </c>
      <c r="B16" s="38" t="s">
        <v>130</v>
      </c>
      <c r="C16" s="30" t="s">
        <v>42</v>
      </c>
      <c r="D16" s="40">
        <v>36</v>
      </c>
    </row>
    <row r="17" spans="1:4" s="11" customFormat="1" ht="25.5">
      <c r="A17" s="12">
        <v>5</v>
      </c>
      <c r="B17" s="38" t="s">
        <v>131</v>
      </c>
      <c r="C17" s="30" t="s">
        <v>42</v>
      </c>
      <c r="D17" s="40">
        <v>43</v>
      </c>
    </row>
    <row r="18" spans="1:4" s="11" customFormat="1" ht="25.5">
      <c r="A18" s="12">
        <v>6</v>
      </c>
      <c r="B18" s="38" t="s">
        <v>132</v>
      </c>
      <c r="C18" s="30" t="s">
        <v>42</v>
      </c>
      <c r="D18" s="10">
        <v>5</v>
      </c>
    </row>
    <row r="19" spans="1:4" s="11" customFormat="1" ht="25.5">
      <c r="A19" s="12">
        <v>7</v>
      </c>
      <c r="B19" s="38" t="s">
        <v>133</v>
      </c>
      <c r="C19" s="30" t="s">
        <v>13</v>
      </c>
      <c r="D19" s="10">
        <v>25</v>
      </c>
    </row>
    <row r="20" spans="1:4" s="11" customFormat="1" ht="25.5">
      <c r="A20" s="12">
        <v>8</v>
      </c>
      <c r="B20" s="38" t="s">
        <v>134</v>
      </c>
      <c r="C20" s="30" t="s">
        <v>13</v>
      </c>
      <c r="D20" s="10">
        <v>2.5</v>
      </c>
    </row>
    <row r="21" spans="1:4" s="11" customFormat="1" ht="25.5">
      <c r="A21" s="12">
        <v>9</v>
      </c>
      <c r="B21" s="38" t="s">
        <v>135</v>
      </c>
      <c r="C21" s="30" t="s">
        <v>13</v>
      </c>
      <c r="D21" s="10">
        <v>23</v>
      </c>
    </row>
    <row r="22" spans="1:4" s="11" customFormat="1" ht="25.5">
      <c r="A22" s="12">
        <v>10</v>
      </c>
      <c r="B22" s="81" t="s">
        <v>136</v>
      </c>
      <c r="C22" s="7" t="s">
        <v>42</v>
      </c>
      <c r="D22" s="82">
        <f>46.5+39</f>
        <v>85.5</v>
      </c>
    </row>
    <row r="23" spans="1:4" s="11" customFormat="1" ht="25.5">
      <c r="A23" s="12">
        <v>11</v>
      </c>
      <c r="B23" s="81" t="s">
        <v>137</v>
      </c>
      <c r="C23" s="30" t="s">
        <v>12</v>
      </c>
      <c r="D23" s="8">
        <v>1</v>
      </c>
    </row>
    <row r="24" spans="1:4" s="11" customFormat="1" ht="12.75">
      <c r="A24" s="12"/>
      <c r="B24" s="141" t="s">
        <v>7</v>
      </c>
      <c r="C24" s="142" t="s">
        <v>8</v>
      </c>
      <c r="D24" s="143"/>
    </row>
    <row r="25" spans="1:4" s="11" customFormat="1" ht="12.75">
      <c r="A25" s="1" t="s">
        <v>4</v>
      </c>
      <c r="B25" s="144" t="s">
        <v>0</v>
      </c>
      <c r="C25" s="21"/>
      <c r="D25" s="24"/>
    </row>
    <row r="26" spans="1:4" s="11" customFormat="1" ht="12.75">
      <c r="A26" s="145"/>
      <c r="B26" s="3" t="s">
        <v>1</v>
      </c>
      <c r="C26" s="21"/>
      <c r="D26" s="24"/>
    </row>
    <row r="27" spans="1:4" s="11" customFormat="1" ht="12.75">
      <c r="A27" s="1" t="s">
        <v>3</v>
      </c>
      <c r="B27" s="144" t="s">
        <v>189</v>
      </c>
      <c r="C27" s="21"/>
      <c r="D27" s="24"/>
    </row>
    <row r="28" spans="1:4" s="11" customFormat="1" ht="12.75">
      <c r="A28" s="145"/>
      <c r="B28" s="3" t="s">
        <v>1</v>
      </c>
      <c r="C28" s="21"/>
      <c r="D28" s="24"/>
    </row>
    <row r="29" spans="1:4" s="11" customFormat="1" ht="12.75">
      <c r="A29" s="146" t="s">
        <v>2</v>
      </c>
      <c r="B29" s="147" t="s">
        <v>60</v>
      </c>
      <c r="C29" s="21"/>
      <c r="D29" s="24"/>
    </row>
    <row r="30" spans="1:4" s="11" customFormat="1" ht="12.75">
      <c r="A30" s="129"/>
      <c r="B30" s="148"/>
      <c r="C30" s="76"/>
      <c r="D30" s="23"/>
    </row>
    <row r="31" spans="1:4" s="11" customFormat="1" ht="12.75">
      <c r="A31" s="129"/>
      <c r="B31" s="131"/>
      <c r="C31" s="76"/>
      <c r="D31" s="132"/>
    </row>
    <row r="32" spans="1:4" s="11" customFormat="1" ht="12.75">
      <c r="A32" s="129"/>
      <c r="B32" s="131"/>
      <c r="C32" s="76"/>
      <c r="D32" s="132"/>
    </row>
    <row r="33" ht="12.75">
      <c r="D33" s="22"/>
    </row>
    <row r="34" ht="12.75">
      <c r="D34" s="22"/>
    </row>
    <row r="35" ht="12.75">
      <c r="D35" s="22"/>
    </row>
  </sheetData>
  <mergeCells count="8">
    <mergeCell ref="A6:D6"/>
    <mergeCell ref="A7:D7"/>
    <mergeCell ref="A8:D8"/>
    <mergeCell ref="A1:D1"/>
    <mergeCell ref="A2:D2"/>
    <mergeCell ref="A3:D3"/>
    <mergeCell ref="A4:D4"/>
    <mergeCell ref="A5:D5"/>
  </mergeCells>
  <conditionalFormatting sqref="C13">
    <cfRule type="cellIs" priority="3" dxfId="0" operator="equal" stopIfTrue="1">
      <formula>0</formula>
    </cfRule>
    <cfRule type="expression" priority="4" dxfId="0" stopIfTrue="1">
      <formula>#DIV/0!</formula>
    </cfRule>
  </conditionalFormatting>
  <conditionalFormatting sqref="C22">
    <cfRule type="cellIs" priority="1" dxfId="0" operator="equal" stopIfTrue="1">
      <formula>0</formula>
    </cfRule>
    <cfRule type="expression" priority="2" dxfId="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50"/>
  <sheetViews>
    <sheetView showZeros="0" view="pageBreakPreview" zoomScale="60" workbookViewId="0" topLeftCell="A19">
      <selection activeCell="B17" sqref="B17"/>
    </sheetView>
  </sheetViews>
  <sheetFormatPr defaultColWidth="11.421875" defaultRowHeight="15"/>
  <cols>
    <col min="1" max="1" width="11.57421875" style="21" customWidth="1"/>
    <col min="2" max="2" width="38.8515625" style="21" customWidth="1"/>
    <col min="3" max="3" width="13.7109375" style="21" customWidth="1"/>
    <col min="4" max="4" width="14.421875" style="24" customWidth="1"/>
    <col min="5" max="5" width="10.140625" style="2" customWidth="1"/>
    <col min="6" max="244" width="11.421875" style="2" customWidth="1"/>
    <col min="245" max="245" width="4.7109375" style="2" customWidth="1"/>
    <col min="246" max="246" width="6.28125" style="2" customWidth="1"/>
    <col min="247" max="247" width="38.8515625" style="2" customWidth="1"/>
    <col min="248" max="248" width="7.00390625" style="2" customWidth="1"/>
    <col min="249" max="249" width="6.7109375" style="2" customWidth="1"/>
    <col min="250" max="250" width="7.421875" style="2" customWidth="1"/>
    <col min="251" max="251" width="6.8515625" style="2" customWidth="1"/>
    <col min="252" max="253" width="8.57421875" style="2" customWidth="1"/>
    <col min="254" max="254" width="7.7109375" style="2" customWidth="1"/>
    <col min="255" max="255" width="8.28125" style="2" customWidth="1"/>
    <col min="256" max="256" width="7.28125" style="2" customWidth="1"/>
    <col min="257" max="257" width="8.00390625" style="2" customWidth="1"/>
    <col min="258" max="258" width="9.421875" style="2" customWidth="1"/>
    <col min="259" max="260" width="10.00390625" style="2" customWidth="1"/>
    <col min="261" max="261" width="10.140625" style="2" customWidth="1"/>
    <col min="262" max="500" width="11.421875" style="2" customWidth="1"/>
    <col min="501" max="501" width="4.7109375" style="2" customWidth="1"/>
    <col min="502" max="502" width="6.28125" style="2" customWidth="1"/>
    <col min="503" max="503" width="38.8515625" style="2" customWidth="1"/>
    <col min="504" max="504" width="7.00390625" style="2" customWidth="1"/>
    <col min="505" max="505" width="6.7109375" style="2" customWidth="1"/>
    <col min="506" max="506" width="7.421875" style="2" customWidth="1"/>
    <col min="507" max="507" width="6.8515625" style="2" customWidth="1"/>
    <col min="508" max="509" width="8.57421875" style="2" customWidth="1"/>
    <col min="510" max="510" width="7.7109375" style="2" customWidth="1"/>
    <col min="511" max="511" width="8.28125" style="2" customWidth="1"/>
    <col min="512" max="512" width="7.28125" style="2" customWidth="1"/>
    <col min="513" max="513" width="8.00390625" style="2" customWidth="1"/>
    <col min="514" max="514" width="9.421875" style="2" customWidth="1"/>
    <col min="515" max="516" width="10.00390625" style="2" customWidth="1"/>
    <col min="517" max="517" width="10.140625" style="2" customWidth="1"/>
    <col min="518" max="756" width="11.421875" style="2" customWidth="1"/>
    <col min="757" max="757" width="4.7109375" style="2" customWidth="1"/>
    <col min="758" max="758" width="6.28125" style="2" customWidth="1"/>
    <col min="759" max="759" width="38.8515625" style="2" customWidth="1"/>
    <col min="760" max="760" width="7.00390625" style="2" customWidth="1"/>
    <col min="761" max="761" width="6.7109375" style="2" customWidth="1"/>
    <col min="762" max="762" width="7.421875" style="2" customWidth="1"/>
    <col min="763" max="763" width="6.8515625" style="2" customWidth="1"/>
    <col min="764" max="765" width="8.57421875" style="2" customWidth="1"/>
    <col min="766" max="766" width="7.7109375" style="2" customWidth="1"/>
    <col min="767" max="767" width="8.28125" style="2" customWidth="1"/>
    <col min="768" max="768" width="7.28125" style="2" customWidth="1"/>
    <col min="769" max="769" width="8.00390625" style="2" customWidth="1"/>
    <col min="770" max="770" width="9.421875" style="2" customWidth="1"/>
    <col min="771" max="772" width="10.00390625" style="2" customWidth="1"/>
    <col min="773" max="773" width="10.140625" style="2" customWidth="1"/>
    <col min="774" max="1012" width="11.421875" style="2" customWidth="1"/>
    <col min="1013" max="1013" width="4.7109375" style="2" customWidth="1"/>
    <col min="1014" max="1014" width="6.28125" style="2" customWidth="1"/>
    <col min="1015" max="1015" width="38.8515625" style="2" customWidth="1"/>
    <col min="1016" max="1016" width="7.00390625" style="2" customWidth="1"/>
    <col min="1017" max="1017" width="6.7109375" style="2" customWidth="1"/>
    <col min="1018" max="1018" width="7.421875" style="2" customWidth="1"/>
    <col min="1019" max="1019" width="6.8515625" style="2" customWidth="1"/>
    <col min="1020" max="1021" width="8.57421875" style="2" customWidth="1"/>
    <col min="1022" max="1022" width="7.7109375" style="2" customWidth="1"/>
    <col min="1023" max="1023" width="8.28125" style="2" customWidth="1"/>
    <col min="1024" max="1024" width="7.28125" style="2" customWidth="1"/>
    <col min="1025" max="1025" width="8.00390625" style="2" customWidth="1"/>
    <col min="1026" max="1026" width="9.421875" style="2" customWidth="1"/>
    <col min="1027" max="1028" width="10.00390625" style="2" customWidth="1"/>
    <col min="1029" max="1029" width="10.140625" style="2" customWidth="1"/>
    <col min="1030" max="1268" width="11.421875" style="2" customWidth="1"/>
    <col min="1269" max="1269" width="4.7109375" style="2" customWidth="1"/>
    <col min="1270" max="1270" width="6.28125" style="2" customWidth="1"/>
    <col min="1271" max="1271" width="38.8515625" style="2" customWidth="1"/>
    <col min="1272" max="1272" width="7.00390625" style="2" customWidth="1"/>
    <col min="1273" max="1273" width="6.7109375" style="2" customWidth="1"/>
    <col min="1274" max="1274" width="7.421875" style="2" customWidth="1"/>
    <col min="1275" max="1275" width="6.8515625" style="2" customWidth="1"/>
    <col min="1276" max="1277" width="8.57421875" style="2" customWidth="1"/>
    <col min="1278" max="1278" width="7.7109375" style="2" customWidth="1"/>
    <col min="1279" max="1279" width="8.28125" style="2" customWidth="1"/>
    <col min="1280" max="1280" width="7.28125" style="2" customWidth="1"/>
    <col min="1281" max="1281" width="8.00390625" style="2" customWidth="1"/>
    <col min="1282" max="1282" width="9.421875" style="2" customWidth="1"/>
    <col min="1283" max="1284" width="10.00390625" style="2" customWidth="1"/>
    <col min="1285" max="1285" width="10.140625" style="2" customWidth="1"/>
    <col min="1286" max="1524" width="11.421875" style="2" customWidth="1"/>
    <col min="1525" max="1525" width="4.7109375" style="2" customWidth="1"/>
    <col min="1526" max="1526" width="6.28125" style="2" customWidth="1"/>
    <col min="1527" max="1527" width="38.8515625" style="2" customWidth="1"/>
    <col min="1528" max="1528" width="7.00390625" style="2" customWidth="1"/>
    <col min="1529" max="1529" width="6.7109375" style="2" customWidth="1"/>
    <col min="1530" max="1530" width="7.421875" style="2" customWidth="1"/>
    <col min="1531" max="1531" width="6.8515625" style="2" customWidth="1"/>
    <col min="1532" max="1533" width="8.57421875" style="2" customWidth="1"/>
    <col min="1534" max="1534" width="7.7109375" style="2" customWidth="1"/>
    <col min="1535" max="1535" width="8.28125" style="2" customWidth="1"/>
    <col min="1536" max="1536" width="7.28125" style="2" customWidth="1"/>
    <col min="1537" max="1537" width="8.00390625" style="2" customWidth="1"/>
    <col min="1538" max="1538" width="9.421875" style="2" customWidth="1"/>
    <col min="1539" max="1540" width="10.00390625" style="2" customWidth="1"/>
    <col min="1541" max="1541" width="10.140625" style="2" customWidth="1"/>
    <col min="1542" max="1780" width="11.421875" style="2" customWidth="1"/>
    <col min="1781" max="1781" width="4.7109375" style="2" customWidth="1"/>
    <col min="1782" max="1782" width="6.28125" style="2" customWidth="1"/>
    <col min="1783" max="1783" width="38.8515625" style="2" customWidth="1"/>
    <col min="1784" max="1784" width="7.00390625" style="2" customWidth="1"/>
    <col min="1785" max="1785" width="6.7109375" style="2" customWidth="1"/>
    <col min="1786" max="1786" width="7.421875" style="2" customWidth="1"/>
    <col min="1787" max="1787" width="6.8515625" style="2" customWidth="1"/>
    <col min="1788" max="1789" width="8.57421875" style="2" customWidth="1"/>
    <col min="1790" max="1790" width="7.7109375" style="2" customWidth="1"/>
    <col min="1791" max="1791" width="8.28125" style="2" customWidth="1"/>
    <col min="1792" max="1792" width="7.28125" style="2" customWidth="1"/>
    <col min="1793" max="1793" width="8.00390625" style="2" customWidth="1"/>
    <col min="1794" max="1794" width="9.421875" style="2" customWidth="1"/>
    <col min="1795" max="1796" width="10.00390625" style="2" customWidth="1"/>
    <col min="1797" max="1797" width="10.140625" style="2" customWidth="1"/>
    <col min="1798" max="2036" width="11.421875" style="2" customWidth="1"/>
    <col min="2037" max="2037" width="4.7109375" style="2" customWidth="1"/>
    <col min="2038" max="2038" width="6.28125" style="2" customWidth="1"/>
    <col min="2039" max="2039" width="38.8515625" style="2" customWidth="1"/>
    <col min="2040" max="2040" width="7.00390625" style="2" customWidth="1"/>
    <col min="2041" max="2041" width="6.7109375" style="2" customWidth="1"/>
    <col min="2042" max="2042" width="7.421875" style="2" customWidth="1"/>
    <col min="2043" max="2043" width="6.8515625" style="2" customWidth="1"/>
    <col min="2044" max="2045" width="8.57421875" style="2" customWidth="1"/>
    <col min="2046" max="2046" width="7.7109375" style="2" customWidth="1"/>
    <col min="2047" max="2047" width="8.28125" style="2" customWidth="1"/>
    <col min="2048" max="2048" width="7.28125" style="2" customWidth="1"/>
    <col min="2049" max="2049" width="8.00390625" style="2" customWidth="1"/>
    <col min="2050" max="2050" width="9.421875" style="2" customWidth="1"/>
    <col min="2051" max="2052" width="10.00390625" style="2" customWidth="1"/>
    <col min="2053" max="2053" width="10.140625" style="2" customWidth="1"/>
    <col min="2054" max="2292" width="11.421875" style="2" customWidth="1"/>
    <col min="2293" max="2293" width="4.7109375" style="2" customWidth="1"/>
    <col min="2294" max="2294" width="6.28125" style="2" customWidth="1"/>
    <col min="2295" max="2295" width="38.8515625" style="2" customWidth="1"/>
    <col min="2296" max="2296" width="7.00390625" style="2" customWidth="1"/>
    <col min="2297" max="2297" width="6.7109375" style="2" customWidth="1"/>
    <col min="2298" max="2298" width="7.421875" style="2" customWidth="1"/>
    <col min="2299" max="2299" width="6.8515625" style="2" customWidth="1"/>
    <col min="2300" max="2301" width="8.57421875" style="2" customWidth="1"/>
    <col min="2302" max="2302" width="7.7109375" style="2" customWidth="1"/>
    <col min="2303" max="2303" width="8.28125" style="2" customWidth="1"/>
    <col min="2304" max="2304" width="7.28125" style="2" customWidth="1"/>
    <col min="2305" max="2305" width="8.00390625" style="2" customWidth="1"/>
    <col min="2306" max="2306" width="9.421875" style="2" customWidth="1"/>
    <col min="2307" max="2308" width="10.00390625" style="2" customWidth="1"/>
    <col min="2309" max="2309" width="10.140625" style="2" customWidth="1"/>
    <col min="2310" max="2548" width="11.421875" style="2" customWidth="1"/>
    <col min="2549" max="2549" width="4.7109375" style="2" customWidth="1"/>
    <col min="2550" max="2550" width="6.28125" style="2" customWidth="1"/>
    <col min="2551" max="2551" width="38.8515625" style="2" customWidth="1"/>
    <col min="2552" max="2552" width="7.00390625" style="2" customWidth="1"/>
    <col min="2553" max="2553" width="6.7109375" style="2" customWidth="1"/>
    <col min="2554" max="2554" width="7.421875" style="2" customWidth="1"/>
    <col min="2555" max="2555" width="6.8515625" style="2" customWidth="1"/>
    <col min="2556" max="2557" width="8.57421875" style="2" customWidth="1"/>
    <col min="2558" max="2558" width="7.7109375" style="2" customWidth="1"/>
    <col min="2559" max="2559" width="8.28125" style="2" customWidth="1"/>
    <col min="2560" max="2560" width="7.28125" style="2" customWidth="1"/>
    <col min="2561" max="2561" width="8.00390625" style="2" customWidth="1"/>
    <col min="2562" max="2562" width="9.421875" style="2" customWidth="1"/>
    <col min="2563" max="2564" width="10.00390625" style="2" customWidth="1"/>
    <col min="2565" max="2565" width="10.140625" style="2" customWidth="1"/>
    <col min="2566" max="2804" width="11.421875" style="2" customWidth="1"/>
    <col min="2805" max="2805" width="4.7109375" style="2" customWidth="1"/>
    <col min="2806" max="2806" width="6.28125" style="2" customWidth="1"/>
    <col min="2807" max="2807" width="38.8515625" style="2" customWidth="1"/>
    <col min="2808" max="2808" width="7.00390625" style="2" customWidth="1"/>
    <col min="2809" max="2809" width="6.7109375" style="2" customWidth="1"/>
    <col min="2810" max="2810" width="7.421875" style="2" customWidth="1"/>
    <col min="2811" max="2811" width="6.8515625" style="2" customWidth="1"/>
    <col min="2812" max="2813" width="8.57421875" style="2" customWidth="1"/>
    <col min="2814" max="2814" width="7.7109375" style="2" customWidth="1"/>
    <col min="2815" max="2815" width="8.28125" style="2" customWidth="1"/>
    <col min="2816" max="2816" width="7.28125" style="2" customWidth="1"/>
    <col min="2817" max="2817" width="8.00390625" style="2" customWidth="1"/>
    <col min="2818" max="2818" width="9.421875" style="2" customWidth="1"/>
    <col min="2819" max="2820" width="10.00390625" style="2" customWidth="1"/>
    <col min="2821" max="2821" width="10.140625" style="2" customWidth="1"/>
    <col min="2822" max="3060" width="11.421875" style="2" customWidth="1"/>
    <col min="3061" max="3061" width="4.7109375" style="2" customWidth="1"/>
    <col min="3062" max="3062" width="6.28125" style="2" customWidth="1"/>
    <col min="3063" max="3063" width="38.8515625" style="2" customWidth="1"/>
    <col min="3064" max="3064" width="7.00390625" style="2" customWidth="1"/>
    <col min="3065" max="3065" width="6.7109375" style="2" customWidth="1"/>
    <col min="3066" max="3066" width="7.421875" style="2" customWidth="1"/>
    <col min="3067" max="3067" width="6.8515625" style="2" customWidth="1"/>
    <col min="3068" max="3069" width="8.57421875" style="2" customWidth="1"/>
    <col min="3070" max="3070" width="7.7109375" style="2" customWidth="1"/>
    <col min="3071" max="3071" width="8.28125" style="2" customWidth="1"/>
    <col min="3072" max="3072" width="7.28125" style="2" customWidth="1"/>
    <col min="3073" max="3073" width="8.00390625" style="2" customWidth="1"/>
    <col min="3074" max="3074" width="9.421875" style="2" customWidth="1"/>
    <col min="3075" max="3076" width="10.00390625" style="2" customWidth="1"/>
    <col min="3077" max="3077" width="10.140625" style="2" customWidth="1"/>
    <col min="3078" max="3316" width="11.421875" style="2" customWidth="1"/>
    <col min="3317" max="3317" width="4.7109375" style="2" customWidth="1"/>
    <col min="3318" max="3318" width="6.28125" style="2" customWidth="1"/>
    <col min="3319" max="3319" width="38.8515625" style="2" customWidth="1"/>
    <col min="3320" max="3320" width="7.00390625" style="2" customWidth="1"/>
    <col min="3321" max="3321" width="6.7109375" style="2" customWidth="1"/>
    <col min="3322" max="3322" width="7.421875" style="2" customWidth="1"/>
    <col min="3323" max="3323" width="6.8515625" style="2" customWidth="1"/>
    <col min="3324" max="3325" width="8.57421875" style="2" customWidth="1"/>
    <col min="3326" max="3326" width="7.7109375" style="2" customWidth="1"/>
    <col min="3327" max="3327" width="8.28125" style="2" customWidth="1"/>
    <col min="3328" max="3328" width="7.28125" style="2" customWidth="1"/>
    <col min="3329" max="3329" width="8.00390625" style="2" customWidth="1"/>
    <col min="3330" max="3330" width="9.421875" style="2" customWidth="1"/>
    <col min="3331" max="3332" width="10.00390625" style="2" customWidth="1"/>
    <col min="3333" max="3333" width="10.140625" style="2" customWidth="1"/>
    <col min="3334" max="3572" width="11.421875" style="2" customWidth="1"/>
    <col min="3573" max="3573" width="4.7109375" style="2" customWidth="1"/>
    <col min="3574" max="3574" width="6.28125" style="2" customWidth="1"/>
    <col min="3575" max="3575" width="38.8515625" style="2" customWidth="1"/>
    <col min="3576" max="3576" width="7.00390625" style="2" customWidth="1"/>
    <col min="3577" max="3577" width="6.7109375" style="2" customWidth="1"/>
    <col min="3578" max="3578" width="7.421875" style="2" customWidth="1"/>
    <col min="3579" max="3579" width="6.8515625" style="2" customWidth="1"/>
    <col min="3580" max="3581" width="8.57421875" style="2" customWidth="1"/>
    <col min="3582" max="3582" width="7.7109375" style="2" customWidth="1"/>
    <col min="3583" max="3583" width="8.28125" style="2" customWidth="1"/>
    <col min="3584" max="3584" width="7.28125" style="2" customWidth="1"/>
    <col min="3585" max="3585" width="8.00390625" style="2" customWidth="1"/>
    <col min="3586" max="3586" width="9.421875" style="2" customWidth="1"/>
    <col min="3587" max="3588" width="10.00390625" style="2" customWidth="1"/>
    <col min="3589" max="3589" width="10.140625" style="2" customWidth="1"/>
    <col min="3590" max="3828" width="11.421875" style="2" customWidth="1"/>
    <col min="3829" max="3829" width="4.7109375" style="2" customWidth="1"/>
    <col min="3830" max="3830" width="6.28125" style="2" customWidth="1"/>
    <col min="3831" max="3831" width="38.8515625" style="2" customWidth="1"/>
    <col min="3832" max="3832" width="7.00390625" style="2" customWidth="1"/>
    <col min="3833" max="3833" width="6.7109375" style="2" customWidth="1"/>
    <col min="3834" max="3834" width="7.421875" style="2" customWidth="1"/>
    <col min="3835" max="3835" width="6.8515625" style="2" customWidth="1"/>
    <col min="3836" max="3837" width="8.57421875" style="2" customWidth="1"/>
    <col min="3838" max="3838" width="7.7109375" style="2" customWidth="1"/>
    <col min="3839" max="3839" width="8.28125" style="2" customWidth="1"/>
    <col min="3840" max="3840" width="7.28125" style="2" customWidth="1"/>
    <col min="3841" max="3841" width="8.00390625" style="2" customWidth="1"/>
    <col min="3842" max="3842" width="9.421875" style="2" customWidth="1"/>
    <col min="3843" max="3844" width="10.00390625" style="2" customWidth="1"/>
    <col min="3845" max="3845" width="10.140625" style="2" customWidth="1"/>
    <col min="3846" max="4084" width="11.421875" style="2" customWidth="1"/>
    <col min="4085" max="4085" width="4.7109375" style="2" customWidth="1"/>
    <col min="4086" max="4086" width="6.28125" style="2" customWidth="1"/>
    <col min="4087" max="4087" width="38.8515625" style="2" customWidth="1"/>
    <col min="4088" max="4088" width="7.00390625" style="2" customWidth="1"/>
    <col min="4089" max="4089" width="6.7109375" style="2" customWidth="1"/>
    <col min="4090" max="4090" width="7.421875" style="2" customWidth="1"/>
    <col min="4091" max="4091" width="6.8515625" style="2" customWidth="1"/>
    <col min="4092" max="4093" width="8.57421875" style="2" customWidth="1"/>
    <col min="4094" max="4094" width="7.7109375" style="2" customWidth="1"/>
    <col min="4095" max="4095" width="8.28125" style="2" customWidth="1"/>
    <col min="4096" max="4096" width="7.28125" style="2" customWidth="1"/>
    <col min="4097" max="4097" width="8.00390625" style="2" customWidth="1"/>
    <col min="4098" max="4098" width="9.421875" style="2" customWidth="1"/>
    <col min="4099" max="4100" width="10.00390625" style="2" customWidth="1"/>
    <col min="4101" max="4101" width="10.140625" style="2" customWidth="1"/>
    <col min="4102" max="4340" width="11.421875" style="2" customWidth="1"/>
    <col min="4341" max="4341" width="4.7109375" style="2" customWidth="1"/>
    <col min="4342" max="4342" width="6.28125" style="2" customWidth="1"/>
    <col min="4343" max="4343" width="38.8515625" style="2" customWidth="1"/>
    <col min="4344" max="4344" width="7.00390625" style="2" customWidth="1"/>
    <col min="4345" max="4345" width="6.7109375" style="2" customWidth="1"/>
    <col min="4346" max="4346" width="7.421875" style="2" customWidth="1"/>
    <col min="4347" max="4347" width="6.8515625" style="2" customWidth="1"/>
    <col min="4348" max="4349" width="8.57421875" style="2" customWidth="1"/>
    <col min="4350" max="4350" width="7.7109375" style="2" customWidth="1"/>
    <col min="4351" max="4351" width="8.28125" style="2" customWidth="1"/>
    <col min="4352" max="4352" width="7.28125" style="2" customWidth="1"/>
    <col min="4353" max="4353" width="8.00390625" style="2" customWidth="1"/>
    <col min="4354" max="4354" width="9.421875" style="2" customWidth="1"/>
    <col min="4355" max="4356" width="10.00390625" style="2" customWidth="1"/>
    <col min="4357" max="4357" width="10.140625" style="2" customWidth="1"/>
    <col min="4358" max="4596" width="11.421875" style="2" customWidth="1"/>
    <col min="4597" max="4597" width="4.7109375" style="2" customWidth="1"/>
    <col min="4598" max="4598" width="6.28125" style="2" customWidth="1"/>
    <col min="4599" max="4599" width="38.8515625" style="2" customWidth="1"/>
    <col min="4600" max="4600" width="7.00390625" style="2" customWidth="1"/>
    <col min="4601" max="4601" width="6.7109375" style="2" customWidth="1"/>
    <col min="4602" max="4602" width="7.421875" style="2" customWidth="1"/>
    <col min="4603" max="4603" width="6.8515625" style="2" customWidth="1"/>
    <col min="4604" max="4605" width="8.57421875" style="2" customWidth="1"/>
    <col min="4606" max="4606" width="7.7109375" style="2" customWidth="1"/>
    <col min="4607" max="4607" width="8.28125" style="2" customWidth="1"/>
    <col min="4608" max="4608" width="7.28125" style="2" customWidth="1"/>
    <col min="4609" max="4609" width="8.00390625" style="2" customWidth="1"/>
    <col min="4610" max="4610" width="9.421875" style="2" customWidth="1"/>
    <col min="4611" max="4612" width="10.00390625" style="2" customWidth="1"/>
    <col min="4613" max="4613" width="10.140625" style="2" customWidth="1"/>
    <col min="4614" max="4852" width="11.421875" style="2" customWidth="1"/>
    <col min="4853" max="4853" width="4.7109375" style="2" customWidth="1"/>
    <col min="4854" max="4854" width="6.28125" style="2" customWidth="1"/>
    <col min="4855" max="4855" width="38.8515625" style="2" customWidth="1"/>
    <col min="4856" max="4856" width="7.00390625" style="2" customWidth="1"/>
    <col min="4857" max="4857" width="6.7109375" style="2" customWidth="1"/>
    <col min="4858" max="4858" width="7.421875" style="2" customWidth="1"/>
    <col min="4859" max="4859" width="6.8515625" style="2" customWidth="1"/>
    <col min="4860" max="4861" width="8.57421875" style="2" customWidth="1"/>
    <col min="4862" max="4862" width="7.7109375" style="2" customWidth="1"/>
    <col min="4863" max="4863" width="8.28125" style="2" customWidth="1"/>
    <col min="4864" max="4864" width="7.28125" style="2" customWidth="1"/>
    <col min="4865" max="4865" width="8.00390625" style="2" customWidth="1"/>
    <col min="4866" max="4866" width="9.421875" style="2" customWidth="1"/>
    <col min="4867" max="4868" width="10.00390625" style="2" customWidth="1"/>
    <col min="4869" max="4869" width="10.140625" style="2" customWidth="1"/>
    <col min="4870" max="5108" width="11.421875" style="2" customWidth="1"/>
    <col min="5109" max="5109" width="4.7109375" style="2" customWidth="1"/>
    <col min="5110" max="5110" width="6.28125" style="2" customWidth="1"/>
    <col min="5111" max="5111" width="38.8515625" style="2" customWidth="1"/>
    <col min="5112" max="5112" width="7.00390625" style="2" customWidth="1"/>
    <col min="5113" max="5113" width="6.7109375" style="2" customWidth="1"/>
    <col min="5114" max="5114" width="7.421875" style="2" customWidth="1"/>
    <col min="5115" max="5115" width="6.8515625" style="2" customWidth="1"/>
    <col min="5116" max="5117" width="8.57421875" style="2" customWidth="1"/>
    <col min="5118" max="5118" width="7.7109375" style="2" customWidth="1"/>
    <col min="5119" max="5119" width="8.28125" style="2" customWidth="1"/>
    <col min="5120" max="5120" width="7.28125" style="2" customWidth="1"/>
    <col min="5121" max="5121" width="8.00390625" style="2" customWidth="1"/>
    <col min="5122" max="5122" width="9.421875" style="2" customWidth="1"/>
    <col min="5123" max="5124" width="10.00390625" style="2" customWidth="1"/>
    <col min="5125" max="5125" width="10.140625" style="2" customWidth="1"/>
    <col min="5126" max="5364" width="11.421875" style="2" customWidth="1"/>
    <col min="5365" max="5365" width="4.7109375" style="2" customWidth="1"/>
    <col min="5366" max="5366" width="6.28125" style="2" customWidth="1"/>
    <col min="5367" max="5367" width="38.8515625" style="2" customWidth="1"/>
    <col min="5368" max="5368" width="7.00390625" style="2" customWidth="1"/>
    <col min="5369" max="5369" width="6.7109375" style="2" customWidth="1"/>
    <col min="5370" max="5370" width="7.421875" style="2" customWidth="1"/>
    <col min="5371" max="5371" width="6.8515625" style="2" customWidth="1"/>
    <col min="5372" max="5373" width="8.57421875" style="2" customWidth="1"/>
    <col min="5374" max="5374" width="7.7109375" style="2" customWidth="1"/>
    <col min="5375" max="5375" width="8.28125" style="2" customWidth="1"/>
    <col min="5376" max="5376" width="7.28125" style="2" customWidth="1"/>
    <col min="5377" max="5377" width="8.00390625" style="2" customWidth="1"/>
    <col min="5378" max="5378" width="9.421875" style="2" customWidth="1"/>
    <col min="5379" max="5380" width="10.00390625" style="2" customWidth="1"/>
    <col min="5381" max="5381" width="10.140625" style="2" customWidth="1"/>
    <col min="5382" max="5620" width="11.421875" style="2" customWidth="1"/>
    <col min="5621" max="5621" width="4.7109375" style="2" customWidth="1"/>
    <col min="5622" max="5622" width="6.28125" style="2" customWidth="1"/>
    <col min="5623" max="5623" width="38.8515625" style="2" customWidth="1"/>
    <col min="5624" max="5624" width="7.00390625" style="2" customWidth="1"/>
    <col min="5625" max="5625" width="6.7109375" style="2" customWidth="1"/>
    <col min="5626" max="5626" width="7.421875" style="2" customWidth="1"/>
    <col min="5627" max="5627" width="6.8515625" style="2" customWidth="1"/>
    <col min="5628" max="5629" width="8.57421875" style="2" customWidth="1"/>
    <col min="5630" max="5630" width="7.7109375" style="2" customWidth="1"/>
    <col min="5631" max="5631" width="8.28125" style="2" customWidth="1"/>
    <col min="5632" max="5632" width="7.28125" style="2" customWidth="1"/>
    <col min="5633" max="5633" width="8.00390625" style="2" customWidth="1"/>
    <col min="5634" max="5634" width="9.421875" style="2" customWidth="1"/>
    <col min="5635" max="5636" width="10.00390625" style="2" customWidth="1"/>
    <col min="5637" max="5637" width="10.140625" style="2" customWidth="1"/>
    <col min="5638" max="5876" width="11.421875" style="2" customWidth="1"/>
    <col min="5877" max="5877" width="4.7109375" style="2" customWidth="1"/>
    <col min="5878" max="5878" width="6.28125" style="2" customWidth="1"/>
    <col min="5879" max="5879" width="38.8515625" style="2" customWidth="1"/>
    <col min="5880" max="5880" width="7.00390625" style="2" customWidth="1"/>
    <col min="5881" max="5881" width="6.7109375" style="2" customWidth="1"/>
    <col min="5882" max="5882" width="7.421875" style="2" customWidth="1"/>
    <col min="5883" max="5883" width="6.8515625" style="2" customWidth="1"/>
    <col min="5884" max="5885" width="8.57421875" style="2" customWidth="1"/>
    <col min="5886" max="5886" width="7.7109375" style="2" customWidth="1"/>
    <col min="5887" max="5887" width="8.28125" style="2" customWidth="1"/>
    <col min="5888" max="5888" width="7.28125" style="2" customWidth="1"/>
    <col min="5889" max="5889" width="8.00390625" style="2" customWidth="1"/>
    <col min="5890" max="5890" width="9.421875" style="2" customWidth="1"/>
    <col min="5891" max="5892" width="10.00390625" style="2" customWidth="1"/>
    <col min="5893" max="5893" width="10.140625" style="2" customWidth="1"/>
    <col min="5894" max="6132" width="11.421875" style="2" customWidth="1"/>
    <col min="6133" max="6133" width="4.7109375" style="2" customWidth="1"/>
    <col min="6134" max="6134" width="6.28125" style="2" customWidth="1"/>
    <col min="6135" max="6135" width="38.8515625" style="2" customWidth="1"/>
    <col min="6136" max="6136" width="7.00390625" style="2" customWidth="1"/>
    <col min="6137" max="6137" width="6.7109375" style="2" customWidth="1"/>
    <col min="6138" max="6138" width="7.421875" style="2" customWidth="1"/>
    <col min="6139" max="6139" width="6.8515625" style="2" customWidth="1"/>
    <col min="6140" max="6141" width="8.57421875" style="2" customWidth="1"/>
    <col min="6142" max="6142" width="7.7109375" style="2" customWidth="1"/>
    <col min="6143" max="6143" width="8.28125" style="2" customWidth="1"/>
    <col min="6144" max="6144" width="7.28125" style="2" customWidth="1"/>
    <col min="6145" max="6145" width="8.00390625" style="2" customWidth="1"/>
    <col min="6146" max="6146" width="9.421875" style="2" customWidth="1"/>
    <col min="6147" max="6148" width="10.00390625" style="2" customWidth="1"/>
    <col min="6149" max="6149" width="10.140625" style="2" customWidth="1"/>
    <col min="6150" max="6388" width="11.421875" style="2" customWidth="1"/>
    <col min="6389" max="6389" width="4.7109375" style="2" customWidth="1"/>
    <col min="6390" max="6390" width="6.28125" style="2" customWidth="1"/>
    <col min="6391" max="6391" width="38.8515625" style="2" customWidth="1"/>
    <col min="6392" max="6392" width="7.00390625" style="2" customWidth="1"/>
    <col min="6393" max="6393" width="6.7109375" style="2" customWidth="1"/>
    <col min="6394" max="6394" width="7.421875" style="2" customWidth="1"/>
    <col min="6395" max="6395" width="6.8515625" style="2" customWidth="1"/>
    <col min="6396" max="6397" width="8.57421875" style="2" customWidth="1"/>
    <col min="6398" max="6398" width="7.7109375" style="2" customWidth="1"/>
    <col min="6399" max="6399" width="8.28125" style="2" customWidth="1"/>
    <col min="6400" max="6400" width="7.28125" style="2" customWidth="1"/>
    <col min="6401" max="6401" width="8.00390625" style="2" customWidth="1"/>
    <col min="6402" max="6402" width="9.421875" style="2" customWidth="1"/>
    <col min="6403" max="6404" width="10.00390625" style="2" customWidth="1"/>
    <col min="6405" max="6405" width="10.140625" style="2" customWidth="1"/>
    <col min="6406" max="6644" width="11.421875" style="2" customWidth="1"/>
    <col min="6645" max="6645" width="4.7109375" style="2" customWidth="1"/>
    <col min="6646" max="6646" width="6.28125" style="2" customWidth="1"/>
    <col min="6647" max="6647" width="38.8515625" style="2" customWidth="1"/>
    <col min="6648" max="6648" width="7.00390625" style="2" customWidth="1"/>
    <col min="6649" max="6649" width="6.7109375" style="2" customWidth="1"/>
    <col min="6650" max="6650" width="7.421875" style="2" customWidth="1"/>
    <col min="6651" max="6651" width="6.8515625" style="2" customWidth="1"/>
    <col min="6652" max="6653" width="8.57421875" style="2" customWidth="1"/>
    <col min="6654" max="6654" width="7.7109375" style="2" customWidth="1"/>
    <col min="6655" max="6655" width="8.28125" style="2" customWidth="1"/>
    <col min="6656" max="6656" width="7.28125" style="2" customWidth="1"/>
    <col min="6657" max="6657" width="8.00390625" style="2" customWidth="1"/>
    <col min="6658" max="6658" width="9.421875" style="2" customWidth="1"/>
    <col min="6659" max="6660" width="10.00390625" style="2" customWidth="1"/>
    <col min="6661" max="6661" width="10.140625" style="2" customWidth="1"/>
    <col min="6662" max="6900" width="11.421875" style="2" customWidth="1"/>
    <col min="6901" max="6901" width="4.7109375" style="2" customWidth="1"/>
    <col min="6902" max="6902" width="6.28125" style="2" customWidth="1"/>
    <col min="6903" max="6903" width="38.8515625" style="2" customWidth="1"/>
    <col min="6904" max="6904" width="7.00390625" style="2" customWidth="1"/>
    <col min="6905" max="6905" width="6.7109375" style="2" customWidth="1"/>
    <col min="6906" max="6906" width="7.421875" style="2" customWidth="1"/>
    <col min="6907" max="6907" width="6.8515625" style="2" customWidth="1"/>
    <col min="6908" max="6909" width="8.57421875" style="2" customWidth="1"/>
    <col min="6910" max="6910" width="7.7109375" style="2" customWidth="1"/>
    <col min="6911" max="6911" width="8.28125" style="2" customWidth="1"/>
    <col min="6912" max="6912" width="7.28125" style="2" customWidth="1"/>
    <col min="6913" max="6913" width="8.00390625" style="2" customWidth="1"/>
    <col min="6914" max="6914" width="9.421875" style="2" customWidth="1"/>
    <col min="6915" max="6916" width="10.00390625" style="2" customWidth="1"/>
    <col min="6917" max="6917" width="10.140625" style="2" customWidth="1"/>
    <col min="6918" max="7156" width="11.421875" style="2" customWidth="1"/>
    <col min="7157" max="7157" width="4.7109375" style="2" customWidth="1"/>
    <col min="7158" max="7158" width="6.28125" style="2" customWidth="1"/>
    <col min="7159" max="7159" width="38.8515625" style="2" customWidth="1"/>
    <col min="7160" max="7160" width="7.00390625" style="2" customWidth="1"/>
    <col min="7161" max="7161" width="6.7109375" style="2" customWidth="1"/>
    <col min="7162" max="7162" width="7.421875" style="2" customWidth="1"/>
    <col min="7163" max="7163" width="6.8515625" style="2" customWidth="1"/>
    <col min="7164" max="7165" width="8.57421875" style="2" customWidth="1"/>
    <col min="7166" max="7166" width="7.7109375" style="2" customWidth="1"/>
    <col min="7167" max="7167" width="8.28125" style="2" customWidth="1"/>
    <col min="7168" max="7168" width="7.28125" style="2" customWidth="1"/>
    <col min="7169" max="7169" width="8.00390625" style="2" customWidth="1"/>
    <col min="7170" max="7170" width="9.421875" style="2" customWidth="1"/>
    <col min="7171" max="7172" width="10.00390625" style="2" customWidth="1"/>
    <col min="7173" max="7173" width="10.140625" style="2" customWidth="1"/>
    <col min="7174" max="7412" width="11.421875" style="2" customWidth="1"/>
    <col min="7413" max="7413" width="4.7109375" style="2" customWidth="1"/>
    <col min="7414" max="7414" width="6.28125" style="2" customWidth="1"/>
    <col min="7415" max="7415" width="38.8515625" style="2" customWidth="1"/>
    <col min="7416" max="7416" width="7.00390625" style="2" customWidth="1"/>
    <col min="7417" max="7417" width="6.7109375" style="2" customWidth="1"/>
    <col min="7418" max="7418" width="7.421875" style="2" customWidth="1"/>
    <col min="7419" max="7419" width="6.8515625" style="2" customWidth="1"/>
    <col min="7420" max="7421" width="8.57421875" style="2" customWidth="1"/>
    <col min="7422" max="7422" width="7.7109375" style="2" customWidth="1"/>
    <col min="7423" max="7423" width="8.28125" style="2" customWidth="1"/>
    <col min="7424" max="7424" width="7.28125" style="2" customWidth="1"/>
    <col min="7425" max="7425" width="8.00390625" style="2" customWidth="1"/>
    <col min="7426" max="7426" width="9.421875" style="2" customWidth="1"/>
    <col min="7427" max="7428" width="10.00390625" style="2" customWidth="1"/>
    <col min="7429" max="7429" width="10.140625" style="2" customWidth="1"/>
    <col min="7430" max="7668" width="11.421875" style="2" customWidth="1"/>
    <col min="7669" max="7669" width="4.7109375" style="2" customWidth="1"/>
    <col min="7670" max="7670" width="6.28125" style="2" customWidth="1"/>
    <col min="7671" max="7671" width="38.8515625" style="2" customWidth="1"/>
    <col min="7672" max="7672" width="7.00390625" style="2" customWidth="1"/>
    <col min="7673" max="7673" width="6.7109375" style="2" customWidth="1"/>
    <col min="7674" max="7674" width="7.421875" style="2" customWidth="1"/>
    <col min="7675" max="7675" width="6.8515625" style="2" customWidth="1"/>
    <col min="7676" max="7677" width="8.57421875" style="2" customWidth="1"/>
    <col min="7678" max="7678" width="7.7109375" style="2" customWidth="1"/>
    <col min="7679" max="7679" width="8.28125" style="2" customWidth="1"/>
    <col min="7680" max="7680" width="7.28125" style="2" customWidth="1"/>
    <col min="7681" max="7681" width="8.00390625" style="2" customWidth="1"/>
    <col min="7682" max="7682" width="9.421875" style="2" customWidth="1"/>
    <col min="7683" max="7684" width="10.00390625" style="2" customWidth="1"/>
    <col min="7685" max="7685" width="10.140625" style="2" customWidth="1"/>
    <col min="7686" max="7924" width="11.421875" style="2" customWidth="1"/>
    <col min="7925" max="7925" width="4.7109375" style="2" customWidth="1"/>
    <col min="7926" max="7926" width="6.28125" style="2" customWidth="1"/>
    <col min="7927" max="7927" width="38.8515625" style="2" customWidth="1"/>
    <col min="7928" max="7928" width="7.00390625" style="2" customWidth="1"/>
    <col min="7929" max="7929" width="6.7109375" style="2" customWidth="1"/>
    <col min="7930" max="7930" width="7.421875" style="2" customWidth="1"/>
    <col min="7931" max="7931" width="6.8515625" style="2" customWidth="1"/>
    <col min="7932" max="7933" width="8.57421875" style="2" customWidth="1"/>
    <col min="7934" max="7934" width="7.7109375" style="2" customWidth="1"/>
    <col min="7935" max="7935" width="8.28125" style="2" customWidth="1"/>
    <col min="7936" max="7936" width="7.28125" style="2" customWidth="1"/>
    <col min="7937" max="7937" width="8.00390625" style="2" customWidth="1"/>
    <col min="7938" max="7938" width="9.421875" style="2" customWidth="1"/>
    <col min="7939" max="7940" width="10.00390625" style="2" customWidth="1"/>
    <col min="7941" max="7941" width="10.140625" style="2" customWidth="1"/>
    <col min="7942" max="8180" width="11.421875" style="2" customWidth="1"/>
    <col min="8181" max="8181" width="4.7109375" style="2" customWidth="1"/>
    <col min="8182" max="8182" width="6.28125" style="2" customWidth="1"/>
    <col min="8183" max="8183" width="38.8515625" style="2" customWidth="1"/>
    <col min="8184" max="8184" width="7.00390625" style="2" customWidth="1"/>
    <col min="8185" max="8185" width="6.7109375" style="2" customWidth="1"/>
    <col min="8186" max="8186" width="7.421875" style="2" customWidth="1"/>
    <col min="8187" max="8187" width="6.8515625" style="2" customWidth="1"/>
    <col min="8188" max="8189" width="8.57421875" style="2" customWidth="1"/>
    <col min="8190" max="8190" width="7.7109375" style="2" customWidth="1"/>
    <col min="8191" max="8191" width="8.28125" style="2" customWidth="1"/>
    <col min="8192" max="8192" width="7.28125" style="2" customWidth="1"/>
    <col min="8193" max="8193" width="8.00390625" style="2" customWidth="1"/>
    <col min="8194" max="8194" width="9.421875" style="2" customWidth="1"/>
    <col min="8195" max="8196" width="10.00390625" style="2" customWidth="1"/>
    <col min="8197" max="8197" width="10.140625" style="2" customWidth="1"/>
    <col min="8198" max="8436" width="11.421875" style="2" customWidth="1"/>
    <col min="8437" max="8437" width="4.7109375" style="2" customWidth="1"/>
    <col min="8438" max="8438" width="6.28125" style="2" customWidth="1"/>
    <col min="8439" max="8439" width="38.8515625" style="2" customWidth="1"/>
    <col min="8440" max="8440" width="7.00390625" style="2" customWidth="1"/>
    <col min="8441" max="8441" width="6.7109375" style="2" customWidth="1"/>
    <col min="8442" max="8442" width="7.421875" style="2" customWidth="1"/>
    <col min="8443" max="8443" width="6.8515625" style="2" customWidth="1"/>
    <col min="8444" max="8445" width="8.57421875" style="2" customWidth="1"/>
    <col min="8446" max="8446" width="7.7109375" style="2" customWidth="1"/>
    <col min="8447" max="8447" width="8.28125" style="2" customWidth="1"/>
    <col min="8448" max="8448" width="7.28125" style="2" customWidth="1"/>
    <col min="8449" max="8449" width="8.00390625" style="2" customWidth="1"/>
    <col min="8450" max="8450" width="9.421875" style="2" customWidth="1"/>
    <col min="8451" max="8452" width="10.00390625" style="2" customWidth="1"/>
    <col min="8453" max="8453" width="10.140625" style="2" customWidth="1"/>
    <col min="8454" max="8692" width="11.421875" style="2" customWidth="1"/>
    <col min="8693" max="8693" width="4.7109375" style="2" customWidth="1"/>
    <col min="8694" max="8694" width="6.28125" style="2" customWidth="1"/>
    <col min="8695" max="8695" width="38.8515625" style="2" customWidth="1"/>
    <col min="8696" max="8696" width="7.00390625" style="2" customWidth="1"/>
    <col min="8697" max="8697" width="6.7109375" style="2" customWidth="1"/>
    <col min="8698" max="8698" width="7.421875" style="2" customWidth="1"/>
    <col min="8699" max="8699" width="6.8515625" style="2" customWidth="1"/>
    <col min="8700" max="8701" width="8.57421875" style="2" customWidth="1"/>
    <col min="8702" max="8702" width="7.7109375" style="2" customWidth="1"/>
    <col min="8703" max="8703" width="8.28125" style="2" customWidth="1"/>
    <col min="8704" max="8704" width="7.28125" style="2" customWidth="1"/>
    <col min="8705" max="8705" width="8.00390625" style="2" customWidth="1"/>
    <col min="8706" max="8706" width="9.421875" style="2" customWidth="1"/>
    <col min="8707" max="8708" width="10.00390625" style="2" customWidth="1"/>
    <col min="8709" max="8709" width="10.140625" style="2" customWidth="1"/>
    <col min="8710" max="8948" width="11.421875" style="2" customWidth="1"/>
    <col min="8949" max="8949" width="4.7109375" style="2" customWidth="1"/>
    <col min="8950" max="8950" width="6.28125" style="2" customWidth="1"/>
    <col min="8951" max="8951" width="38.8515625" style="2" customWidth="1"/>
    <col min="8952" max="8952" width="7.00390625" style="2" customWidth="1"/>
    <col min="8953" max="8953" width="6.7109375" style="2" customWidth="1"/>
    <col min="8954" max="8954" width="7.421875" style="2" customWidth="1"/>
    <col min="8955" max="8955" width="6.8515625" style="2" customWidth="1"/>
    <col min="8956" max="8957" width="8.57421875" style="2" customWidth="1"/>
    <col min="8958" max="8958" width="7.7109375" style="2" customWidth="1"/>
    <col min="8959" max="8959" width="8.28125" style="2" customWidth="1"/>
    <col min="8960" max="8960" width="7.28125" style="2" customWidth="1"/>
    <col min="8961" max="8961" width="8.00390625" style="2" customWidth="1"/>
    <col min="8962" max="8962" width="9.421875" style="2" customWidth="1"/>
    <col min="8963" max="8964" width="10.00390625" style="2" customWidth="1"/>
    <col min="8965" max="8965" width="10.140625" style="2" customWidth="1"/>
    <col min="8966" max="9204" width="11.421875" style="2" customWidth="1"/>
    <col min="9205" max="9205" width="4.7109375" style="2" customWidth="1"/>
    <col min="9206" max="9206" width="6.28125" style="2" customWidth="1"/>
    <col min="9207" max="9207" width="38.8515625" style="2" customWidth="1"/>
    <col min="9208" max="9208" width="7.00390625" style="2" customWidth="1"/>
    <col min="9209" max="9209" width="6.7109375" style="2" customWidth="1"/>
    <col min="9210" max="9210" width="7.421875" style="2" customWidth="1"/>
    <col min="9211" max="9211" width="6.8515625" style="2" customWidth="1"/>
    <col min="9212" max="9213" width="8.57421875" style="2" customWidth="1"/>
    <col min="9214" max="9214" width="7.7109375" style="2" customWidth="1"/>
    <col min="9215" max="9215" width="8.28125" style="2" customWidth="1"/>
    <col min="9216" max="9216" width="7.28125" style="2" customWidth="1"/>
    <col min="9217" max="9217" width="8.00390625" style="2" customWidth="1"/>
    <col min="9218" max="9218" width="9.421875" style="2" customWidth="1"/>
    <col min="9219" max="9220" width="10.00390625" style="2" customWidth="1"/>
    <col min="9221" max="9221" width="10.140625" style="2" customWidth="1"/>
    <col min="9222" max="9460" width="11.421875" style="2" customWidth="1"/>
    <col min="9461" max="9461" width="4.7109375" style="2" customWidth="1"/>
    <col min="9462" max="9462" width="6.28125" style="2" customWidth="1"/>
    <col min="9463" max="9463" width="38.8515625" style="2" customWidth="1"/>
    <col min="9464" max="9464" width="7.00390625" style="2" customWidth="1"/>
    <col min="9465" max="9465" width="6.7109375" style="2" customWidth="1"/>
    <col min="9466" max="9466" width="7.421875" style="2" customWidth="1"/>
    <col min="9467" max="9467" width="6.8515625" style="2" customWidth="1"/>
    <col min="9468" max="9469" width="8.57421875" style="2" customWidth="1"/>
    <col min="9470" max="9470" width="7.7109375" style="2" customWidth="1"/>
    <col min="9471" max="9471" width="8.28125" style="2" customWidth="1"/>
    <col min="9472" max="9472" width="7.28125" style="2" customWidth="1"/>
    <col min="9473" max="9473" width="8.00390625" style="2" customWidth="1"/>
    <col min="9474" max="9474" width="9.421875" style="2" customWidth="1"/>
    <col min="9475" max="9476" width="10.00390625" style="2" customWidth="1"/>
    <col min="9477" max="9477" width="10.140625" style="2" customWidth="1"/>
    <col min="9478" max="9716" width="11.421875" style="2" customWidth="1"/>
    <col min="9717" max="9717" width="4.7109375" style="2" customWidth="1"/>
    <col min="9718" max="9718" width="6.28125" style="2" customWidth="1"/>
    <col min="9719" max="9719" width="38.8515625" style="2" customWidth="1"/>
    <col min="9720" max="9720" width="7.00390625" style="2" customWidth="1"/>
    <col min="9721" max="9721" width="6.7109375" style="2" customWidth="1"/>
    <col min="9722" max="9722" width="7.421875" style="2" customWidth="1"/>
    <col min="9723" max="9723" width="6.8515625" style="2" customWidth="1"/>
    <col min="9724" max="9725" width="8.57421875" style="2" customWidth="1"/>
    <col min="9726" max="9726" width="7.7109375" style="2" customWidth="1"/>
    <col min="9727" max="9727" width="8.28125" style="2" customWidth="1"/>
    <col min="9728" max="9728" width="7.28125" style="2" customWidth="1"/>
    <col min="9729" max="9729" width="8.00390625" style="2" customWidth="1"/>
    <col min="9730" max="9730" width="9.421875" style="2" customWidth="1"/>
    <col min="9731" max="9732" width="10.00390625" style="2" customWidth="1"/>
    <col min="9733" max="9733" width="10.140625" style="2" customWidth="1"/>
    <col min="9734" max="9972" width="11.421875" style="2" customWidth="1"/>
    <col min="9973" max="9973" width="4.7109375" style="2" customWidth="1"/>
    <col min="9974" max="9974" width="6.28125" style="2" customWidth="1"/>
    <col min="9975" max="9975" width="38.8515625" style="2" customWidth="1"/>
    <col min="9976" max="9976" width="7.00390625" style="2" customWidth="1"/>
    <col min="9977" max="9977" width="6.7109375" style="2" customWidth="1"/>
    <col min="9978" max="9978" width="7.421875" style="2" customWidth="1"/>
    <col min="9979" max="9979" width="6.8515625" style="2" customWidth="1"/>
    <col min="9980" max="9981" width="8.57421875" style="2" customWidth="1"/>
    <col min="9982" max="9982" width="7.7109375" style="2" customWidth="1"/>
    <col min="9983" max="9983" width="8.28125" style="2" customWidth="1"/>
    <col min="9984" max="9984" width="7.28125" style="2" customWidth="1"/>
    <col min="9985" max="9985" width="8.00390625" style="2" customWidth="1"/>
    <col min="9986" max="9986" width="9.421875" style="2" customWidth="1"/>
    <col min="9987" max="9988" width="10.00390625" style="2" customWidth="1"/>
    <col min="9989" max="9989" width="10.140625" style="2" customWidth="1"/>
    <col min="9990" max="10228" width="11.421875" style="2" customWidth="1"/>
    <col min="10229" max="10229" width="4.7109375" style="2" customWidth="1"/>
    <col min="10230" max="10230" width="6.28125" style="2" customWidth="1"/>
    <col min="10231" max="10231" width="38.8515625" style="2" customWidth="1"/>
    <col min="10232" max="10232" width="7.00390625" style="2" customWidth="1"/>
    <col min="10233" max="10233" width="6.7109375" style="2" customWidth="1"/>
    <col min="10234" max="10234" width="7.421875" style="2" customWidth="1"/>
    <col min="10235" max="10235" width="6.8515625" style="2" customWidth="1"/>
    <col min="10236" max="10237" width="8.57421875" style="2" customWidth="1"/>
    <col min="10238" max="10238" width="7.7109375" style="2" customWidth="1"/>
    <col min="10239" max="10239" width="8.28125" style="2" customWidth="1"/>
    <col min="10240" max="10240" width="7.28125" style="2" customWidth="1"/>
    <col min="10241" max="10241" width="8.00390625" style="2" customWidth="1"/>
    <col min="10242" max="10242" width="9.421875" style="2" customWidth="1"/>
    <col min="10243" max="10244" width="10.00390625" style="2" customWidth="1"/>
    <col min="10245" max="10245" width="10.140625" style="2" customWidth="1"/>
    <col min="10246" max="10484" width="11.421875" style="2" customWidth="1"/>
    <col min="10485" max="10485" width="4.7109375" style="2" customWidth="1"/>
    <col min="10486" max="10486" width="6.28125" style="2" customWidth="1"/>
    <col min="10487" max="10487" width="38.8515625" style="2" customWidth="1"/>
    <col min="10488" max="10488" width="7.00390625" style="2" customWidth="1"/>
    <col min="10489" max="10489" width="6.7109375" style="2" customWidth="1"/>
    <col min="10490" max="10490" width="7.421875" style="2" customWidth="1"/>
    <col min="10491" max="10491" width="6.8515625" style="2" customWidth="1"/>
    <col min="10492" max="10493" width="8.57421875" style="2" customWidth="1"/>
    <col min="10494" max="10494" width="7.7109375" style="2" customWidth="1"/>
    <col min="10495" max="10495" width="8.28125" style="2" customWidth="1"/>
    <col min="10496" max="10496" width="7.28125" style="2" customWidth="1"/>
    <col min="10497" max="10497" width="8.00390625" style="2" customWidth="1"/>
    <col min="10498" max="10498" width="9.421875" style="2" customWidth="1"/>
    <col min="10499" max="10500" width="10.00390625" style="2" customWidth="1"/>
    <col min="10501" max="10501" width="10.140625" style="2" customWidth="1"/>
    <col min="10502" max="10740" width="11.421875" style="2" customWidth="1"/>
    <col min="10741" max="10741" width="4.7109375" style="2" customWidth="1"/>
    <col min="10742" max="10742" width="6.28125" style="2" customWidth="1"/>
    <col min="10743" max="10743" width="38.8515625" style="2" customWidth="1"/>
    <col min="10744" max="10744" width="7.00390625" style="2" customWidth="1"/>
    <col min="10745" max="10745" width="6.7109375" style="2" customWidth="1"/>
    <col min="10746" max="10746" width="7.421875" style="2" customWidth="1"/>
    <col min="10747" max="10747" width="6.8515625" style="2" customWidth="1"/>
    <col min="10748" max="10749" width="8.57421875" style="2" customWidth="1"/>
    <col min="10750" max="10750" width="7.7109375" style="2" customWidth="1"/>
    <col min="10751" max="10751" width="8.28125" style="2" customWidth="1"/>
    <col min="10752" max="10752" width="7.28125" style="2" customWidth="1"/>
    <col min="10753" max="10753" width="8.00390625" style="2" customWidth="1"/>
    <col min="10754" max="10754" width="9.421875" style="2" customWidth="1"/>
    <col min="10755" max="10756" width="10.00390625" style="2" customWidth="1"/>
    <col min="10757" max="10757" width="10.140625" style="2" customWidth="1"/>
    <col min="10758" max="10996" width="11.421875" style="2" customWidth="1"/>
    <col min="10997" max="10997" width="4.7109375" style="2" customWidth="1"/>
    <col min="10998" max="10998" width="6.28125" style="2" customWidth="1"/>
    <col min="10999" max="10999" width="38.8515625" style="2" customWidth="1"/>
    <col min="11000" max="11000" width="7.00390625" style="2" customWidth="1"/>
    <col min="11001" max="11001" width="6.7109375" style="2" customWidth="1"/>
    <col min="11002" max="11002" width="7.421875" style="2" customWidth="1"/>
    <col min="11003" max="11003" width="6.8515625" style="2" customWidth="1"/>
    <col min="11004" max="11005" width="8.57421875" style="2" customWidth="1"/>
    <col min="11006" max="11006" width="7.7109375" style="2" customWidth="1"/>
    <col min="11007" max="11007" width="8.28125" style="2" customWidth="1"/>
    <col min="11008" max="11008" width="7.28125" style="2" customWidth="1"/>
    <col min="11009" max="11009" width="8.00390625" style="2" customWidth="1"/>
    <col min="11010" max="11010" width="9.421875" style="2" customWidth="1"/>
    <col min="11011" max="11012" width="10.00390625" style="2" customWidth="1"/>
    <col min="11013" max="11013" width="10.140625" style="2" customWidth="1"/>
    <col min="11014" max="11252" width="11.421875" style="2" customWidth="1"/>
    <col min="11253" max="11253" width="4.7109375" style="2" customWidth="1"/>
    <col min="11254" max="11254" width="6.28125" style="2" customWidth="1"/>
    <col min="11255" max="11255" width="38.8515625" style="2" customWidth="1"/>
    <col min="11256" max="11256" width="7.00390625" style="2" customWidth="1"/>
    <col min="11257" max="11257" width="6.7109375" style="2" customWidth="1"/>
    <col min="11258" max="11258" width="7.421875" style="2" customWidth="1"/>
    <col min="11259" max="11259" width="6.8515625" style="2" customWidth="1"/>
    <col min="11260" max="11261" width="8.57421875" style="2" customWidth="1"/>
    <col min="11262" max="11262" width="7.7109375" style="2" customWidth="1"/>
    <col min="11263" max="11263" width="8.28125" style="2" customWidth="1"/>
    <col min="11264" max="11264" width="7.28125" style="2" customWidth="1"/>
    <col min="11265" max="11265" width="8.00390625" style="2" customWidth="1"/>
    <col min="11266" max="11266" width="9.421875" style="2" customWidth="1"/>
    <col min="11267" max="11268" width="10.00390625" style="2" customWidth="1"/>
    <col min="11269" max="11269" width="10.140625" style="2" customWidth="1"/>
    <col min="11270" max="11508" width="11.421875" style="2" customWidth="1"/>
    <col min="11509" max="11509" width="4.7109375" style="2" customWidth="1"/>
    <col min="11510" max="11510" width="6.28125" style="2" customWidth="1"/>
    <col min="11511" max="11511" width="38.8515625" style="2" customWidth="1"/>
    <col min="11512" max="11512" width="7.00390625" style="2" customWidth="1"/>
    <col min="11513" max="11513" width="6.7109375" style="2" customWidth="1"/>
    <col min="11514" max="11514" width="7.421875" style="2" customWidth="1"/>
    <col min="11515" max="11515" width="6.8515625" style="2" customWidth="1"/>
    <col min="11516" max="11517" width="8.57421875" style="2" customWidth="1"/>
    <col min="11518" max="11518" width="7.7109375" style="2" customWidth="1"/>
    <col min="11519" max="11519" width="8.28125" style="2" customWidth="1"/>
    <col min="11520" max="11520" width="7.28125" style="2" customWidth="1"/>
    <col min="11521" max="11521" width="8.00390625" style="2" customWidth="1"/>
    <col min="11522" max="11522" width="9.421875" style="2" customWidth="1"/>
    <col min="11523" max="11524" width="10.00390625" style="2" customWidth="1"/>
    <col min="11525" max="11525" width="10.140625" style="2" customWidth="1"/>
    <col min="11526" max="11764" width="11.421875" style="2" customWidth="1"/>
    <col min="11765" max="11765" width="4.7109375" style="2" customWidth="1"/>
    <col min="11766" max="11766" width="6.28125" style="2" customWidth="1"/>
    <col min="11767" max="11767" width="38.8515625" style="2" customWidth="1"/>
    <col min="11768" max="11768" width="7.00390625" style="2" customWidth="1"/>
    <col min="11769" max="11769" width="6.7109375" style="2" customWidth="1"/>
    <col min="11770" max="11770" width="7.421875" style="2" customWidth="1"/>
    <col min="11771" max="11771" width="6.8515625" style="2" customWidth="1"/>
    <col min="11772" max="11773" width="8.57421875" style="2" customWidth="1"/>
    <col min="11774" max="11774" width="7.7109375" style="2" customWidth="1"/>
    <col min="11775" max="11775" width="8.28125" style="2" customWidth="1"/>
    <col min="11776" max="11776" width="7.28125" style="2" customWidth="1"/>
    <col min="11777" max="11777" width="8.00390625" style="2" customWidth="1"/>
    <col min="11778" max="11778" width="9.421875" style="2" customWidth="1"/>
    <col min="11779" max="11780" width="10.00390625" style="2" customWidth="1"/>
    <col min="11781" max="11781" width="10.140625" style="2" customWidth="1"/>
    <col min="11782" max="12020" width="11.421875" style="2" customWidth="1"/>
    <col min="12021" max="12021" width="4.7109375" style="2" customWidth="1"/>
    <col min="12022" max="12022" width="6.28125" style="2" customWidth="1"/>
    <col min="12023" max="12023" width="38.8515625" style="2" customWidth="1"/>
    <col min="12024" max="12024" width="7.00390625" style="2" customWidth="1"/>
    <col min="12025" max="12025" width="6.7109375" style="2" customWidth="1"/>
    <col min="12026" max="12026" width="7.421875" style="2" customWidth="1"/>
    <col min="12027" max="12027" width="6.8515625" style="2" customWidth="1"/>
    <col min="12028" max="12029" width="8.57421875" style="2" customWidth="1"/>
    <col min="12030" max="12030" width="7.7109375" style="2" customWidth="1"/>
    <col min="12031" max="12031" width="8.28125" style="2" customWidth="1"/>
    <col min="12032" max="12032" width="7.28125" style="2" customWidth="1"/>
    <col min="12033" max="12033" width="8.00390625" style="2" customWidth="1"/>
    <col min="12034" max="12034" width="9.421875" style="2" customWidth="1"/>
    <col min="12035" max="12036" width="10.00390625" style="2" customWidth="1"/>
    <col min="12037" max="12037" width="10.140625" style="2" customWidth="1"/>
    <col min="12038" max="12276" width="11.421875" style="2" customWidth="1"/>
    <col min="12277" max="12277" width="4.7109375" style="2" customWidth="1"/>
    <col min="12278" max="12278" width="6.28125" style="2" customWidth="1"/>
    <col min="12279" max="12279" width="38.8515625" style="2" customWidth="1"/>
    <col min="12280" max="12280" width="7.00390625" style="2" customWidth="1"/>
    <col min="12281" max="12281" width="6.7109375" style="2" customWidth="1"/>
    <col min="12282" max="12282" width="7.421875" style="2" customWidth="1"/>
    <col min="12283" max="12283" width="6.8515625" style="2" customWidth="1"/>
    <col min="12284" max="12285" width="8.57421875" style="2" customWidth="1"/>
    <col min="12286" max="12286" width="7.7109375" style="2" customWidth="1"/>
    <col min="12287" max="12287" width="8.28125" style="2" customWidth="1"/>
    <col min="12288" max="12288" width="7.28125" style="2" customWidth="1"/>
    <col min="12289" max="12289" width="8.00390625" style="2" customWidth="1"/>
    <col min="12290" max="12290" width="9.421875" style="2" customWidth="1"/>
    <col min="12291" max="12292" width="10.00390625" style="2" customWidth="1"/>
    <col min="12293" max="12293" width="10.140625" style="2" customWidth="1"/>
    <col min="12294" max="12532" width="11.421875" style="2" customWidth="1"/>
    <col min="12533" max="12533" width="4.7109375" style="2" customWidth="1"/>
    <col min="12534" max="12534" width="6.28125" style="2" customWidth="1"/>
    <col min="12535" max="12535" width="38.8515625" style="2" customWidth="1"/>
    <col min="12536" max="12536" width="7.00390625" style="2" customWidth="1"/>
    <col min="12537" max="12537" width="6.7109375" style="2" customWidth="1"/>
    <col min="12538" max="12538" width="7.421875" style="2" customWidth="1"/>
    <col min="12539" max="12539" width="6.8515625" style="2" customWidth="1"/>
    <col min="12540" max="12541" width="8.57421875" style="2" customWidth="1"/>
    <col min="12542" max="12542" width="7.7109375" style="2" customWidth="1"/>
    <col min="12543" max="12543" width="8.28125" style="2" customWidth="1"/>
    <col min="12544" max="12544" width="7.28125" style="2" customWidth="1"/>
    <col min="12545" max="12545" width="8.00390625" style="2" customWidth="1"/>
    <col min="12546" max="12546" width="9.421875" style="2" customWidth="1"/>
    <col min="12547" max="12548" width="10.00390625" style="2" customWidth="1"/>
    <col min="12549" max="12549" width="10.140625" style="2" customWidth="1"/>
    <col min="12550" max="12788" width="11.421875" style="2" customWidth="1"/>
    <col min="12789" max="12789" width="4.7109375" style="2" customWidth="1"/>
    <col min="12790" max="12790" width="6.28125" style="2" customWidth="1"/>
    <col min="12791" max="12791" width="38.8515625" style="2" customWidth="1"/>
    <col min="12792" max="12792" width="7.00390625" style="2" customWidth="1"/>
    <col min="12793" max="12793" width="6.7109375" style="2" customWidth="1"/>
    <col min="12794" max="12794" width="7.421875" style="2" customWidth="1"/>
    <col min="12795" max="12795" width="6.8515625" style="2" customWidth="1"/>
    <col min="12796" max="12797" width="8.57421875" style="2" customWidth="1"/>
    <col min="12798" max="12798" width="7.7109375" style="2" customWidth="1"/>
    <col min="12799" max="12799" width="8.28125" style="2" customWidth="1"/>
    <col min="12800" max="12800" width="7.28125" style="2" customWidth="1"/>
    <col min="12801" max="12801" width="8.00390625" style="2" customWidth="1"/>
    <col min="12802" max="12802" width="9.421875" style="2" customWidth="1"/>
    <col min="12803" max="12804" width="10.00390625" style="2" customWidth="1"/>
    <col min="12805" max="12805" width="10.140625" style="2" customWidth="1"/>
    <col min="12806" max="13044" width="11.421875" style="2" customWidth="1"/>
    <col min="13045" max="13045" width="4.7109375" style="2" customWidth="1"/>
    <col min="13046" max="13046" width="6.28125" style="2" customWidth="1"/>
    <col min="13047" max="13047" width="38.8515625" style="2" customWidth="1"/>
    <col min="13048" max="13048" width="7.00390625" style="2" customWidth="1"/>
    <col min="13049" max="13049" width="6.7109375" style="2" customWidth="1"/>
    <col min="13050" max="13050" width="7.421875" style="2" customWidth="1"/>
    <col min="13051" max="13051" width="6.8515625" style="2" customWidth="1"/>
    <col min="13052" max="13053" width="8.57421875" style="2" customWidth="1"/>
    <col min="13054" max="13054" width="7.7109375" style="2" customWidth="1"/>
    <col min="13055" max="13055" width="8.28125" style="2" customWidth="1"/>
    <col min="13056" max="13056" width="7.28125" style="2" customWidth="1"/>
    <col min="13057" max="13057" width="8.00390625" style="2" customWidth="1"/>
    <col min="13058" max="13058" width="9.421875" style="2" customWidth="1"/>
    <col min="13059" max="13060" width="10.00390625" style="2" customWidth="1"/>
    <col min="13061" max="13061" width="10.140625" style="2" customWidth="1"/>
    <col min="13062" max="13300" width="11.421875" style="2" customWidth="1"/>
    <col min="13301" max="13301" width="4.7109375" style="2" customWidth="1"/>
    <col min="13302" max="13302" width="6.28125" style="2" customWidth="1"/>
    <col min="13303" max="13303" width="38.8515625" style="2" customWidth="1"/>
    <col min="13304" max="13304" width="7.00390625" style="2" customWidth="1"/>
    <col min="13305" max="13305" width="6.7109375" style="2" customWidth="1"/>
    <col min="13306" max="13306" width="7.421875" style="2" customWidth="1"/>
    <col min="13307" max="13307" width="6.8515625" style="2" customWidth="1"/>
    <col min="13308" max="13309" width="8.57421875" style="2" customWidth="1"/>
    <col min="13310" max="13310" width="7.7109375" style="2" customWidth="1"/>
    <col min="13311" max="13311" width="8.28125" style="2" customWidth="1"/>
    <col min="13312" max="13312" width="7.28125" style="2" customWidth="1"/>
    <col min="13313" max="13313" width="8.00390625" style="2" customWidth="1"/>
    <col min="13314" max="13314" width="9.421875" style="2" customWidth="1"/>
    <col min="13315" max="13316" width="10.00390625" style="2" customWidth="1"/>
    <col min="13317" max="13317" width="10.140625" style="2" customWidth="1"/>
    <col min="13318" max="13556" width="11.421875" style="2" customWidth="1"/>
    <col min="13557" max="13557" width="4.7109375" style="2" customWidth="1"/>
    <col min="13558" max="13558" width="6.28125" style="2" customWidth="1"/>
    <col min="13559" max="13559" width="38.8515625" style="2" customWidth="1"/>
    <col min="13560" max="13560" width="7.00390625" style="2" customWidth="1"/>
    <col min="13561" max="13561" width="6.7109375" style="2" customWidth="1"/>
    <col min="13562" max="13562" width="7.421875" style="2" customWidth="1"/>
    <col min="13563" max="13563" width="6.8515625" style="2" customWidth="1"/>
    <col min="13564" max="13565" width="8.57421875" style="2" customWidth="1"/>
    <col min="13566" max="13566" width="7.7109375" style="2" customWidth="1"/>
    <col min="13567" max="13567" width="8.28125" style="2" customWidth="1"/>
    <col min="13568" max="13568" width="7.28125" style="2" customWidth="1"/>
    <col min="13569" max="13569" width="8.00390625" style="2" customWidth="1"/>
    <col min="13570" max="13570" width="9.421875" style="2" customWidth="1"/>
    <col min="13571" max="13572" width="10.00390625" style="2" customWidth="1"/>
    <col min="13573" max="13573" width="10.140625" style="2" customWidth="1"/>
    <col min="13574" max="13812" width="11.421875" style="2" customWidth="1"/>
    <col min="13813" max="13813" width="4.7109375" style="2" customWidth="1"/>
    <col min="13814" max="13814" width="6.28125" style="2" customWidth="1"/>
    <col min="13815" max="13815" width="38.8515625" style="2" customWidth="1"/>
    <col min="13816" max="13816" width="7.00390625" style="2" customWidth="1"/>
    <col min="13817" max="13817" width="6.7109375" style="2" customWidth="1"/>
    <col min="13818" max="13818" width="7.421875" style="2" customWidth="1"/>
    <col min="13819" max="13819" width="6.8515625" style="2" customWidth="1"/>
    <col min="13820" max="13821" width="8.57421875" style="2" customWidth="1"/>
    <col min="13822" max="13822" width="7.7109375" style="2" customWidth="1"/>
    <col min="13823" max="13823" width="8.28125" style="2" customWidth="1"/>
    <col min="13824" max="13824" width="7.28125" style="2" customWidth="1"/>
    <col min="13825" max="13825" width="8.00390625" style="2" customWidth="1"/>
    <col min="13826" max="13826" width="9.421875" style="2" customWidth="1"/>
    <col min="13827" max="13828" width="10.00390625" style="2" customWidth="1"/>
    <col min="13829" max="13829" width="10.140625" style="2" customWidth="1"/>
    <col min="13830" max="14068" width="11.421875" style="2" customWidth="1"/>
    <col min="14069" max="14069" width="4.7109375" style="2" customWidth="1"/>
    <col min="14070" max="14070" width="6.28125" style="2" customWidth="1"/>
    <col min="14071" max="14071" width="38.8515625" style="2" customWidth="1"/>
    <col min="14072" max="14072" width="7.00390625" style="2" customWidth="1"/>
    <col min="14073" max="14073" width="6.7109375" style="2" customWidth="1"/>
    <col min="14074" max="14074" width="7.421875" style="2" customWidth="1"/>
    <col min="14075" max="14075" width="6.8515625" style="2" customWidth="1"/>
    <col min="14076" max="14077" width="8.57421875" style="2" customWidth="1"/>
    <col min="14078" max="14078" width="7.7109375" style="2" customWidth="1"/>
    <col min="14079" max="14079" width="8.28125" style="2" customWidth="1"/>
    <col min="14080" max="14080" width="7.28125" style="2" customWidth="1"/>
    <col min="14081" max="14081" width="8.00390625" style="2" customWidth="1"/>
    <col min="14082" max="14082" width="9.421875" style="2" customWidth="1"/>
    <col min="14083" max="14084" width="10.00390625" style="2" customWidth="1"/>
    <col min="14085" max="14085" width="10.140625" style="2" customWidth="1"/>
    <col min="14086" max="14324" width="11.421875" style="2" customWidth="1"/>
    <col min="14325" max="14325" width="4.7109375" style="2" customWidth="1"/>
    <col min="14326" max="14326" width="6.28125" style="2" customWidth="1"/>
    <col min="14327" max="14327" width="38.8515625" style="2" customWidth="1"/>
    <col min="14328" max="14328" width="7.00390625" style="2" customWidth="1"/>
    <col min="14329" max="14329" width="6.7109375" style="2" customWidth="1"/>
    <col min="14330" max="14330" width="7.421875" style="2" customWidth="1"/>
    <col min="14331" max="14331" width="6.8515625" style="2" customWidth="1"/>
    <col min="14332" max="14333" width="8.57421875" style="2" customWidth="1"/>
    <col min="14334" max="14334" width="7.7109375" style="2" customWidth="1"/>
    <col min="14335" max="14335" width="8.28125" style="2" customWidth="1"/>
    <col min="14336" max="14336" width="7.28125" style="2" customWidth="1"/>
    <col min="14337" max="14337" width="8.00390625" style="2" customWidth="1"/>
    <col min="14338" max="14338" width="9.421875" style="2" customWidth="1"/>
    <col min="14339" max="14340" width="10.00390625" style="2" customWidth="1"/>
    <col min="14341" max="14341" width="10.140625" style="2" customWidth="1"/>
    <col min="14342" max="14580" width="11.421875" style="2" customWidth="1"/>
    <col min="14581" max="14581" width="4.7109375" style="2" customWidth="1"/>
    <col min="14582" max="14582" width="6.28125" style="2" customWidth="1"/>
    <col min="14583" max="14583" width="38.8515625" style="2" customWidth="1"/>
    <col min="14584" max="14584" width="7.00390625" style="2" customWidth="1"/>
    <col min="14585" max="14585" width="6.7109375" style="2" customWidth="1"/>
    <col min="14586" max="14586" width="7.421875" style="2" customWidth="1"/>
    <col min="14587" max="14587" width="6.8515625" style="2" customWidth="1"/>
    <col min="14588" max="14589" width="8.57421875" style="2" customWidth="1"/>
    <col min="14590" max="14590" width="7.7109375" style="2" customWidth="1"/>
    <col min="14591" max="14591" width="8.28125" style="2" customWidth="1"/>
    <col min="14592" max="14592" width="7.28125" style="2" customWidth="1"/>
    <col min="14593" max="14593" width="8.00390625" style="2" customWidth="1"/>
    <col min="14594" max="14594" width="9.421875" style="2" customWidth="1"/>
    <col min="14595" max="14596" width="10.00390625" style="2" customWidth="1"/>
    <col min="14597" max="14597" width="10.140625" style="2" customWidth="1"/>
    <col min="14598" max="14836" width="11.421875" style="2" customWidth="1"/>
    <col min="14837" max="14837" width="4.7109375" style="2" customWidth="1"/>
    <col min="14838" max="14838" width="6.28125" style="2" customWidth="1"/>
    <col min="14839" max="14839" width="38.8515625" style="2" customWidth="1"/>
    <col min="14840" max="14840" width="7.00390625" style="2" customWidth="1"/>
    <col min="14841" max="14841" width="6.7109375" style="2" customWidth="1"/>
    <col min="14842" max="14842" width="7.421875" style="2" customWidth="1"/>
    <col min="14843" max="14843" width="6.8515625" style="2" customWidth="1"/>
    <col min="14844" max="14845" width="8.57421875" style="2" customWidth="1"/>
    <col min="14846" max="14846" width="7.7109375" style="2" customWidth="1"/>
    <col min="14847" max="14847" width="8.28125" style="2" customWidth="1"/>
    <col min="14848" max="14848" width="7.28125" style="2" customWidth="1"/>
    <col min="14849" max="14849" width="8.00390625" style="2" customWidth="1"/>
    <col min="14850" max="14850" width="9.421875" style="2" customWidth="1"/>
    <col min="14851" max="14852" width="10.00390625" style="2" customWidth="1"/>
    <col min="14853" max="14853" width="10.140625" style="2" customWidth="1"/>
    <col min="14854" max="15092" width="11.421875" style="2" customWidth="1"/>
    <col min="15093" max="15093" width="4.7109375" style="2" customWidth="1"/>
    <col min="15094" max="15094" width="6.28125" style="2" customWidth="1"/>
    <col min="15095" max="15095" width="38.8515625" style="2" customWidth="1"/>
    <col min="15096" max="15096" width="7.00390625" style="2" customWidth="1"/>
    <col min="15097" max="15097" width="6.7109375" style="2" customWidth="1"/>
    <col min="15098" max="15098" width="7.421875" style="2" customWidth="1"/>
    <col min="15099" max="15099" width="6.8515625" style="2" customWidth="1"/>
    <col min="15100" max="15101" width="8.57421875" style="2" customWidth="1"/>
    <col min="15102" max="15102" width="7.7109375" style="2" customWidth="1"/>
    <col min="15103" max="15103" width="8.28125" style="2" customWidth="1"/>
    <col min="15104" max="15104" width="7.28125" style="2" customWidth="1"/>
    <col min="15105" max="15105" width="8.00390625" style="2" customWidth="1"/>
    <col min="15106" max="15106" width="9.421875" style="2" customWidth="1"/>
    <col min="15107" max="15108" width="10.00390625" style="2" customWidth="1"/>
    <col min="15109" max="15109" width="10.140625" style="2" customWidth="1"/>
    <col min="15110" max="15348" width="11.421875" style="2" customWidth="1"/>
    <col min="15349" max="15349" width="4.7109375" style="2" customWidth="1"/>
    <col min="15350" max="15350" width="6.28125" style="2" customWidth="1"/>
    <col min="15351" max="15351" width="38.8515625" style="2" customWidth="1"/>
    <col min="15352" max="15352" width="7.00390625" style="2" customWidth="1"/>
    <col min="15353" max="15353" width="6.7109375" style="2" customWidth="1"/>
    <col min="15354" max="15354" width="7.421875" style="2" customWidth="1"/>
    <col min="15355" max="15355" width="6.8515625" style="2" customWidth="1"/>
    <col min="15356" max="15357" width="8.57421875" style="2" customWidth="1"/>
    <col min="15358" max="15358" width="7.7109375" style="2" customWidth="1"/>
    <col min="15359" max="15359" width="8.28125" style="2" customWidth="1"/>
    <col min="15360" max="15360" width="7.28125" style="2" customWidth="1"/>
    <col min="15361" max="15361" width="8.00390625" style="2" customWidth="1"/>
    <col min="15362" max="15362" width="9.421875" style="2" customWidth="1"/>
    <col min="15363" max="15364" width="10.00390625" style="2" customWidth="1"/>
    <col min="15365" max="15365" width="10.140625" style="2" customWidth="1"/>
    <col min="15366" max="15604" width="11.421875" style="2" customWidth="1"/>
    <col min="15605" max="15605" width="4.7109375" style="2" customWidth="1"/>
    <col min="15606" max="15606" width="6.28125" style="2" customWidth="1"/>
    <col min="15607" max="15607" width="38.8515625" style="2" customWidth="1"/>
    <col min="15608" max="15608" width="7.00390625" style="2" customWidth="1"/>
    <col min="15609" max="15609" width="6.7109375" style="2" customWidth="1"/>
    <col min="15610" max="15610" width="7.421875" style="2" customWidth="1"/>
    <col min="15611" max="15611" width="6.8515625" style="2" customWidth="1"/>
    <col min="15612" max="15613" width="8.57421875" style="2" customWidth="1"/>
    <col min="15614" max="15614" width="7.7109375" style="2" customWidth="1"/>
    <col min="15615" max="15615" width="8.28125" style="2" customWidth="1"/>
    <col min="15616" max="15616" width="7.28125" style="2" customWidth="1"/>
    <col min="15617" max="15617" width="8.00390625" style="2" customWidth="1"/>
    <col min="15618" max="15618" width="9.421875" style="2" customWidth="1"/>
    <col min="15619" max="15620" width="10.00390625" style="2" customWidth="1"/>
    <col min="15621" max="15621" width="10.140625" style="2" customWidth="1"/>
    <col min="15622" max="15860" width="11.421875" style="2" customWidth="1"/>
    <col min="15861" max="15861" width="4.7109375" style="2" customWidth="1"/>
    <col min="15862" max="15862" width="6.28125" style="2" customWidth="1"/>
    <col min="15863" max="15863" width="38.8515625" style="2" customWidth="1"/>
    <col min="15864" max="15864" width="7.00390625" style="2" customWidth="1"/>
    <col min="15865" max="15865" width="6.7109375" style="2" customWidth="1"/>
    <col min="15866" max="15866" width="7.421875" style="2" customWidth="1"/>
    <col min="15867" max="15867" width="6.8515625" style="2" customWidth="1"/>
    <col min="15868" max="15869" width="8.57421875" style="2" customWidth="1"/>
    <col min="15870" max="15870" width="7.7109375" style="2" customWidth="1"/>
    <col min="15871" max="15871" width="8.28125" style="2" customWidth="1"/>
    <col min="15872" max="15872" width="7.28125" style="2" customWidth="1"/>
    <col min="15873" max="15873" width="8.00390625" style="2" customWidth="1"/>
    <col min="15874" max="15874" width="9.421875" style="2" customWidth="1"/>
    <col min="15875" max="15876" width="10.00390625" style="2" customWidth="1"/>
    <col min="15877" max="15877" width="10.140625" style="2" customWidth="1"/>
    <col min="15878" max="16116" width="11.421875" style="2" customWidth="1"/>
    <col min="16117" max="16117" width="4.7109375" style="2" customWidth="1"/>
    <col min="16118" max="16118" width="6.28125" style="2" customWidth="1"/>
    <col min="16119" max="16119" width="38.8515625" style="2" customWidth="1"/>
    <col min="16120" max="16120" width="7.00390625" style="2" customWidth="1"/>
    <col min="16121" max="16121" width="6.7109375" style="2" customWidth="1"/>
    <col min="16122" max="16122" width="7.421875" style="2" customWidth="1"/>
    <col min="16123" max="16123" width="6.8515625" style="2" customWidth="1"/>
    <col min="16124" max="16125" width="8.57421875" style="2" customWidth="1"/>
    <col min="16126" max="16126" width="7.7109375" style="2" customWidth="1"/>
    <col min="16127" max="16127" width="8.28125" style="2" customWidth="1"/>
    <col min="16128" max="16128" width="7.28125" style="2" customWidth="1"/>
    <col min="16129" max="16129" width="8.00390625" style="2" customWidth="1"/>
    <col min="16130" max="16130" width="9.421875" style="2" customWidth="1"/>
    <col min="16131" max="16132" width="10.00390625" style="2" customWidth="1"/>
    <col min="16133" max="16133" width="10.140625" style="2" customWidth="1"/>
    <col min="16134" max="16384" width="11.421875" style="2" customWidth="1"/>
  </cols>
  <sheetData>
    <row r="1" spans="1:4" ht="15">
      <c r="A1" s="166" t="s">
        <v>193</v>
      </c>
      <c r="B1" s="166"/>
      <c r="C1" s="166"/>
      <c r="D1" s="166"/>
    </row>
    <row r="2" spans="1:4" ht="15">
      <c r="A2" s="167" t="s">
        <v>126</v>
      </c>
      <c r="B2" s="167"/>
      <c r="C2" s="167"/>
      <c r="D2" s="167"/>
    </row>
    <row r="3" spans="1:4" ht="15">
      <c r="A3" s="168" t="s">
        <v>5</v>
      </c>
      <c r="B3" s="168"/>
      <c r="C3" s="168"/>
      <c r="D3" s="168"/>
    </row>
    <row r="4" spans="1:4" ht="31.5" customHeight="1">
      <c r="A4" s="164" t="s">
        <v>190</v>
      </c>
      <c r="B4" s="164"/>
      <c r="C4" s="164"/>
      <c r="D4" s="164"/>
    </row>
    <row r="5" spans="1:4" ht="30.75" customHeight="1">
      <c r="A5" s="164" t="s">
        <v>191</v>
      </c>
      <c r="B5" s="164"/>
      <c r="C5" s="164"/>
      <c r="D5" s="164"/>
    </row>
    <row r="6" spans="1:4" ht="15">
      <c r="A6" s="163" t="s">
        <v>185</v>
      </c>
      <c r="B6" s="163"/>
      <c r="C6" s="163"/>
      <c r="D6" s="163"/>
    </row>
    <row r="7" spans="1:4" ht="15">
      <c r="A7" s="164" t="s">
        <v>192</v>
      </c>
      <c r="B7" s="164"/>
      <c r="C7" s="164"/>
      <c r="D7" s="164"/>
    </row>
    <row r="8" spans="1:4" ht="105" customHeight="1">
      <c r="A8" s="165" t="s">
        <v>186</v>
      </c>
      <c r="B8" s="165"/>
      <c r="C8" s="165"/>
      <c r="D8" s="165"/>
    </row>
    <row r="9" spans="1:4" ht="15">
      <c r="A9" s="133" t="s">
        <v>194</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12.75">
      <c r="A12" s="12"/>
      <c r="B12" s="44" t="s">
        <v>121</v>
      </c>
      <c r="C12" s="76"/>
      <c r="D12" s="37"/>
    </row>
    <row r="13" spans="1:4" s="11" customFormat="1" ht="38.25">
      <c r="A13" s="12">
        <v>1</v>
      </c>
      <c r="B13" s="4" t="s">
        <v>122</v>
      </c>
      <c r="C13" s="30" t="s">
        <v>62</v>
      </c>
      <c r="D13" s="45">
        <f>ROUND((D14+D15)/1000,3)</f>
        <v>0.093</v>
      </c>
    </row>
    <row r="14" spans="1:4" s="11" customFormat="1" ht="12.75">
      <c r="A14" s="12"/>
      <c r="B14" s="36" t="s">
        <v>123</v>
      </c>
      <c r="C14" s="30" t="s">
        <v>49</v>
      </c>
      <c r="D14" s="9">
        <f>ROUND(91.2,2)</f>
        <v>91.2</v>
      </c>
    </row>
    <row r="15" spans="1:4" s="11" customFormat="1" ht="12.75">
      <c r="A15" s="12"/>
      <c r="B15" s="77" t="s">
        <v>124</v>
      </c>
      <c r="C15" s="30" t="s">
        <v>49</v>
      </c>
      <c r="D15" s="9">
        <f>ROUND(2,2)</f>
        <v>2</v>
      </c>
    </row>
    <row r="16" spans="1:4" s="11" customFormat="1" ht="12.75">
      <c r="A16" s="12"/>
      <c r="B16" s="77" t="s">
        <v>125</v>
      </c>
      <c r="C16" s="30" t="s">
        <v>12</v>
      </c>
      <c r="D16" s="9">
        <v>4</v>
      </c>
    </row>
    <row r="17" spans="1:4" s="11" customFormat="1" ht="12.75">
      <c r="A17" s="12">
        <v>2</v>
      </c>
      <c r="B17" s="78" t="s">
        <v>118</v>
      </c>
      <c r="C17" s="27" t="s">
        <v>42</v>
      </c>
      <c r="D17" s="9">
        <v>1.9</v>
      </c>
    </row>
    <row r="18" spans="1:4" s="11" customFormat="1" ht="12.75">
      <c r="A18" s="12"/>
      <c r="B18" s="79" t="s">
        <v>119</v>
      </c>
      <c r="C18" s="80" t="s">
        <v>41</v>
      </c>
      <c r="D18" s="9">
        <f>ROUND(D17*0.05,2)</f>
        <v>0.1</v>
      </c>
    </row>
    <row r="19" spans="1:4" s="11" customFormat="1" ht="12.75">
      <c r="A19" s="12"/>
      <c r="B19" s="79" t="s">
        <v>120</v>
      </c>
      <c r="C19" s="27" t="s">
        <v>42</v>
      </c>
      <c r="D19" s="9">
        <f>ROUND(1.3*1.1,2)</f>
        <v>1.43</v>
      </c>
    </row>
    <row r="20" spans="1:4" s="11" customFormat="1" ht="25.5">
      <c r="A20" s="12">
        <v>3</v>
      </c>
      <c r="B20" s="50" t="s">
        <v>117</v>
      </c>
      <c r="C20" s="48" t="s">
        <v>12</v>
      </c>
      <c r="D20" s="19">
        <v>2</v>
      </c>
    </row>
    <row r="21" spans="1:4" s="11" customFormat="1" ht="25.5">
      <c r="A21" s="12"/>
      <c r="B21" s="44" t="s">
        <v>109</v>
      </c>
      <c r="C21" s="30"/>
      <c r="D21" s="10"/>
    </row>
    <row r="22" spans="1:4" s="11" customFormat="1" ht="38.25">
      <c r="A22" s="12">
        <v>4</v>
      </c>
      <c r="B22" s="4" t="s">
        <v>110</v>
      </c>
      <c r="C22" s="30" t="s">
        <v>62</v>
      </c>
      <c r="D22" s="45">
        <f>ROUND((D23+D24+D25)/1000,3)</f>
        <v>0.217</v>
      </c>
    </row>
    <row r="23" spans="1:4" s="11" customFormat="1" ht="12.75">
      <c r="A23" s="12"/>
      <c r="B23" s="36" t="s">
        <v>111</v>
      </c>
      <c r="C23" s="30" t="s">
        <v>49</v>
      </c>
      <c r="D23" s="9">
        <f>ROUND(112.8,2)</f>
        <v>112.8</v>
      </c>
    </row>
    <row r="24" spans="1:4" s="11" customFormat="1" ht="12.75">
      <c r="A24" s="12"/>
      <c r="B24" s="36" t="s">
        <v>112</v>
      </c>
      <c r="C24" s="30" t="s">
        <v>49</v>
      </c>
      <c r="D24" s="9">
        <f>ROUND(81,2)</f>
        <v>81</v>
      </c>
    </row>
    <row r="25" spans="1:4" s="11" customFormat="1" ht="12.75">
      <c r="A25" s="12"/>
      <c r="B25" s="51" t="s">
        <v>69</v>
      </c>
      <c r="C25" s="30" t="s">
        <v>49</v>
      </c>
      <c r="D25" s="9">
        <f>ROUND(23.4,2)</f>
        <v>23.4</v>
      </c>
    </row>
    <row r="26" spans="1:4" s="11" customFormat="1" ht="51">
      <c r="A26" s="12">
        <v>5</v>
      </c>
      <c r="B26" s="18" t="s">
        <v>63</v>
      </c>
      <c r="C26" s="30" t="s">
        <v>41</v>
      </c>
      <c r="D26" s="46">
        <f>ROUND(0.03*2,2)</f>
        <v>0.06</v>
      </c>
    </row>
    <row r="27" spans="1:4" s="11" customFormat="1" ht="12.75">
      <c r="A27" s="12"/>
      <c r="B27" s="36" t="s">
        <v>64</v>
      </c>
      <c r="C27" s="30" t="s">
        <v>41</v>
      </c>
      <c r="D27" s="46">
        <f>ROUND(D26*1.05,2)</f>
        <v>0.06</v>
      </c>
    </row>
    <row r="28" spans="1:4" s="11" customFormat="1" ht="12.75">
      <c r="A28" s="12">
        <v>6</v>
      </c>
      <c r="B28" s="18" t="s">
        <v>65</v>
      </c>
      <c r="C28" s="17" t="s">
        <v>62</v>
      </c>
      <c r="D28" s="28">
        <f>ROUND((D29+D30)/1000,3)</f>
        <v>0.014</v>
      </c>
    </row>
    <row r="29" spans="1:4" s="11" customFormat="1" ht="12.75">
      <c r="A29" s="12"/>
      <c r="B29" s="36" t="s">
        <v>70</v>
      </c>
      <c r="C29" s="30" t="s">
        <v>49</v>
      </c>
      <c r="D29" s="9">
        <f>ROUND((10.7*1.1),2)</f>
        <v>11.77</v>
      </c>
    </row>
    <row r="30" spans="1:4" s="11" customFormat="1" ht="12.75">
      <c r="A30" s="12"/>
      <c r="B30" s="53" t="s">
        <v>71</v>
      </c>
      <c r="C30" s="30" t="s">
        <v>49</v>
      </c>
      <c r="D30" s="9">
        <f>ROUND((2)*1.1,2)</f>
        <v>2.2</v>
      </c>
    </row>
    <row r="31" spans="1:4" s="11" customFormat="1" ht="12.75">
      <c r="A31" s="12"/>
      <c r="B31" s="44" t="s">
        <v>113</v>
      </c>
      <c r="C31" s="30"/>
      <c r="D31" s="10"/>
    </row>
    <row r="32" spans="1:4" s="11" customFormat="1" ht="25.5">
      <c r="A32" s="12">
        <v>7</v>
      </c>
      <c r="B32" s="4" t="s">
        <v>114</v>
      </c>
      <c r="C32" s="30" t="s">
        <v>62</v>
      </c>
      <c r="D32" s="45">
        <f>ROUND((D33+D34+D35)/1000,3)</f>
        <v>0.793</v>
      </c>
    </row>
    <row r="33" spans="1:4" s="11" customFormat="1" ht="12.75">
      <c r="A33" s="12"/>
      <c r="B33" s="36" t="s">
        <v>115</v>
      </c>
      <c r="C33" s="30" t="s">
        <v>49</v>
      </c>
      <c r="D33" s="9">
        <f>ROUND(716,2)</f>
        <v>716</v>
      </c>
    </row>
    <row r="34" spans="1:4" s="11" customFormat="1" ht="12.75">
      <c r="A34" s="12"/>
      <c r="B34" s="36" t="s">
        <v>116</v>
      </c>
      <c r="C34" s="30" t="s">
        <v>49</v>
      </c>
      <c r="D34" s="9">
        <f>ROUND(61.8,2)</f>
        <v>61.8</v>
      </c>
    </row>
    <row r="35" spans="1:4" s="11" customFormat="1" ht="12.75">
      <c r="A35" s="12"/>
      <c r="B35" s="51" t="s">
        <v>69</v>
      </c>
      <c r="C35" s="30" t="s">
        <v>49</v>
      </c>
      <c r="D35" s="9">
        <f>ROUND(15.6,2)</f>
        <v>15.6</v>
      </c>
    </row>
    <row r="36" spans="1:4" s="11" customFormat="1" ht="51">
      <c r="A36" s="12">
        <v>8</v>
      </c>
      <c r="B36" s="18" t="s">
        <v>63</v>
      </c>
      <c r="C36" s="30" t="s">
        <v>41</v>
      </c>
      <c r="D36" s="46">
        <f>ROUND(0.8,2)</f>
        <v>0.8</v>
      </c>
    </row>
    <row r="37" spans="1:4" s="11" customFormat="1" ht="12.75">
      <c r="A37" s="12"/>
      <c r="B37" s="36" t="s">
        <v>64</v>
      </c>
      <c r="C37" s="30" t="s">
        <v>41</v>
      </c>
      <c r="D37" s="46">
        <f>ROUND(D36*1.05,2)</f>
        <v>0.84</v>
      </c>
    </row>
    <row r="38" spans="1:4" s="11" customFormat="1" ht="12.75">
      <c r="A38" s="12">
        <v>9</v>
      </c>
      <c r="B38" s="18" t="s">
        <v>65</v>
      </c>
      <c r="C38" s="17" t="s">
        <v>62</v>
      </c>
      <c r="D38" s="28">
        <f>ROUND((D39+D40)/1000,3)</f>
        <v>0.133</v>
      </c>
    </row>
    <row r="39" spans="1:4" s="11" customFormat="1" ht="12.75">
      <c r="A39" s="12"/>
      <c r="B39" s="36" t="s">
        <v>70</v>
      </c>
      <c r="C39" s="30" t="s">
        <v>49</v>
      </c>
      <c r="D39" s="9">
        <f>ROUND(119.3*1.1,2)</f>
        <v>131.23</v>
      </c>
    </row>
    <row r="40" spans="1:4" s="11" customFormat="1" ht="12.75">
      <c r="A40" s="12"/>
      <c r="B40" s="53" t="s">
        <v>71</v>
      </c>
      <c r="C40" s="30" t="s">
        <v>49</v>
      </c>
      <c r="D40" s="9">
        <f>ROUND(1.4*1.1,2)</f>
        <v>1.54</v>
      </c>
    </row>
    <row r="41" spans="1:4" s="11" customFormat="1" ht="25.5">
      <c r="A41" s="12">
        <v>10</v>
      </c>
      <c r="B41" s="18" t="s">
        <v>72</v>
      </c>
      <c r="C41" s="30" t="s">
        <v>42</v>
      </c>
      <c r="D41" s="49">
        <f>ROUND((D22+D32)*35,2)</f>
        <v>35.35</v>
      </c>
    </row>
    <row r="42" spans="1:4" s="11" customFormat="1" ht="38.25">
      <c r="A42" s="12">
        <v>11</v>
      </c>
      <c r="B42" s="47" t="s">
        <v>66</v>
      </c>
      <c r="C42" s="30" t="s">
        <v>42</v>
      </c>
      <c r="D42" s="28">
        <f>D41</f>
        <v>35.35</v>
      </c>
    </row>
    <row r="43" spans="1:4" s="11" customFormat="1" ht="25.5">
      <c r="A43" s="12">
        <v>12</v>
      </c>
      <c r="B43" s="18" t="s">
        <v>73</v>
      </c>
      <c r="C43" s="30" t="s">
        <v>42</v>
      </c>
      <c r="D43" s="28">
        <f>D42</f>
        <v>35.35</v>
      </c>
    </row>
    <row r="44" spans="1:4" s="11" customFormat="1" ht="25.5">
      <c r="A44" s="12">
        <v>13</v>
      </c>
      <c r="B44" s="47" t="s">
        <v>67</v>
      </c>
      <c r="C44" s="48" t="s">
        <v>68</v>
      </c>
      <c r="D44" s="46">
        <v>1</v>
      </c>
    </row>
    <row r="45" spans="1:4" ht="15.75">
      <c r="A45" s="12"/>
      <c r="B45" s="141" t="s">
        <v>7</v>
      </c>
      <c r="C45" s="142" t="s">
        <v>8</v>
      </c>
      <c r="D45" s="143"/>
    </row>
    <row r="46" spans="1:2" ht="12.75">
      <c r="A46" s="1" t="s">
        <v>4</v>
      </c>
      <c r="B46" s="144" t="s">
        <v>0</v>
      </c>
    </row>
    <row r="47" spans="1:2" ht="12.75">
      <c r="A47" s="145"/>
      <c r="B47" s="3" t="s">
        <v>1</v>
      </c>
    </row>
    <row r="48" spans="1:2" ht="15">
      <c r="A48" s="1" t="s">
        <v>3</v>
      </c>
      <c r="B48" s="144" t="s">
        <v>189</v>
      </c>
    </row>
    <row r="49" spans="1:2" ht="15">
      <c r="A49" s="145"/>
      <c r="B49" s="3" t="s">
        <v>1</v>
      </c>
    </row>
    <row r="50" spans="1:2" ht="15">
      <c r="A50" s="146" t="s">
        <v>2</v>
      </c>
      <c r="B50" s="147" t="s">
        <v>60</v>
      </c>
    </row>
  </sheetData>
  <mergeCells count="8">
    <mergeCell ref="A7:D7"/>
    <mergeCell ref="A8:D8"/>
    <mergeCell ref="A1:D1"/>
    <mergeCell ref="A2:D2"/>
    <mergeCell ref="A3:D3"/>
    <mergeCell ref="A4:D4"/>
    <mergeCell ref="A5:D5"/>
    <mergeCell ref="A6:D6"/>
  </mergeCells>
  <conditionalFormatting sqref="C27">
    <cfRule type="cellIs" priority="5" dxfId="0" operator="equal" stopIfTrue="1">
      <formula>0</formula>
    </cfRule>
    <cfRule type="expression" priority="6" dxfId="0" stopIfTrue="1">
      <formula>#DIV/0!</formula>
    </cfRule>
  </conditionalFormatting>
  <conditionalFormatting sqref="C41:C44">
    <cfRule type="cellIs" priority="3" dxfId="0" operator="equal" stopIfTrue="1">
      <formula>0</formula>
    </cfRule>
    <cfRule type="expression" priority="4" dxfId="0" stopIfTrue="1">
      <formula>#DIV/0!</formula>
    </cfRule>
  </conditionalFormatting>
  <conditionalFormatting sqref="C37">
    <cfRule type="cellIs" priority="1" dxfId="0" operator="equal" stopIfTrue="1">
      <formula>0</formula>
    </cfRule>
    <cfRule type="expression" priority="2" dxfId="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3"/>
  <sheetViews>
    <sheetView showZeros="0" view="pageBreakPreview" zoomScale="60" workbookViewId="0" topLeftCell="A1">
      <selection activeCell="H8" sqref="H8"/>
    </sheetView>
  </sheetViews>
  <sheetFormatPr defaultColWidth="11.421875" defaultRowHeight="15"/>
  <cols>
    <col min="1" max="1" width="11.421875" style="21" customWidth="1"/>
    <col min="2" max="2" width="38.8515625" style="21" customWidth="1"/>
    <col min="3" max="3" width="12.421875" style="21" customWidth="1"/>
    <col min="4" max="4" width="13.8515625" style="24" customWidth="1"/>
    <col min="5" max="5" width="10.140625" style="2" customWidth="1"/>
    <col min="6" max="244" width="11.421875" style="2" customWidth="1"/>
    <col min="245" max="245" width="4.7109375" style="2" customWidth="1"/>
    <col min="246" max="246" width="6.28125" style="2" customWidth="1"/>
    <col min="247" max="247" width="38.8515625" style="2" customWidth="1"/>
    <col min="248" max="248" width="7.00390625" style="2" customWidth="1"/>
    <col min="249" max="249" width="6.7109375" style="2" customWidth="1"/>
    <col min="250" max="250" width="7.421875" style="2" customWidth="1"/>
    <col min="251" max="251" width="6.8515625" style="2" customWidth="1"/>
    <col min="252" max="253" width="8.57421875" style="2" customWidth="1"/>
    <col min="254" max="254" width="7.7109375" style="2" customWidth="1"/>
    <col min="255" max="255" width="8.28125" style="2" customWidth="1"/>
    <col min="256" max="256" width="7.28125" style="2" customWidth="1"/>
    <col min="257" max="257" width="8.00390625" style="2" customWidth="1"/>
    <col min="258" max="258" width="9.421875" style="2" customWidth="1"/>
    <col min="259" max="260" width="10.00390625" style="2" customWidth="1"/>
    <col min="261" max="261" width="10.140625" style="2" customWidth="1"/>
    <col min="262" max="500" width="11.421875" style="2" customWidth="1"/>
    <col min="501" max="501" width="4.7109375" style="2" customWidth="1"/>
    <col min="502" max="502" width="6.28125" style="2" customWidth="1"/>
    <col min="503" max="503" width="38.8515625" style="2" customWidth="1"/>
    <col min="504" max="504" width="7.00390625" style="2" customWidth="1"/>
    <col min="505" max="505" width="6.7109375" style="2" customWidth="1"/>
    <col min="506" max="506" width="7.421875" style="2" customWidth="1"/>
    <col min="507" max="507" width="6.8515625" style="2" customWidth="1"/>
    <col min="508" max="509" width="8.57421875" style="2" customWidth="1"/>
    <col min="510" max="510" width="7.7109375" style="2" customWidth="1"/>
    <col min="511" max="511" width="8.28125" style="2" customWidth="1"/>
    <col min="512" max="512" width="7.28125" style="2" customWidth="1"/>
    <col min="513" max="513" width="8.00390625" style="2" customWidth="1"/>
    <col min="514" max="514" width="9.421875" style="2" customWidth="1"/>
    <col min="515" max="516" width="10.00390625" style="2" customWidth="1"/>
    <col min="517" max="517" width="10.140625" style="2" customWidth="1"/>
    <col min="518" max="756" width="11.421875" style="2" customWidth="1"/>
    <col min="757" max="757" width="4.7109375" style="2" customWidth="1"/>
    <col min="758" max="758" width="6.28125" style="2" customWidth="1"/>
    <col min="759" max="759" width="38.8515625" style="2" customWidth="1"/>
    <col min="760" max="760" width="7.00390625" style="2" customWidth="1"/>
    <col min="761" max="761" width="6.7109375" style="2" customWidth="1"/>
    <col min="762" max="762" width="7.421875" style="2" customWidth="1"/>
    <col min="763" max="763" width="6.8515625" style="2" customWidth="1"/>
    <col min="764" max="765" width="8.57421875" style="2" customWidth="1"/>
    <col min="766" max="766" width="7.7109375" style="2" customWidth="1"/>
    <col min="767" max="767" width="8.28125" style="2" customWidth="1"/>
    <col min="768" max="768" width="7.28125" style="2" customWidth="1"/>
    <col min="769" max="769" width="8.00390625" style="2" customWidth="1"/>
    <col min="770" max="770" width="9.421875" style="2" customWidth="1"/>
    <col min="771" max="772" width="10.00390625" style="2" customWidth="1"/>
    <col min="773" max="773" width="10.140625" style="2" customWidth="1"/>
    <col min="774" max="1012" width="11.421875" style="2" customWidth="1"/>
    <col min="1013" max="1013" width="4.7109375" style="2" customWidth="1"/>
    <col min="1014" max="1014" width="6.28125" style="2" customWidth="1"/>
    <col min="1015" max="1015" width="38.8515625" style="2" customWidth="1"/>
    <col min="1016" max="1016" width="7.00390625" style="2" customWidth="1"/>
    <col min="1017" max="1017" width="6.7109375" style="2" customWidth="1"/>
    <col min="1018" max="1018" width="7.421875" style="2" customWidth="1"/>
    <col min="1019" max="1019" width="6.8515625" style="2" customWidth="1"/>
    <col min="1020" max="1021" width="8.57421875" style="2" customWidth="1"/>
    <col min="1022" max="1022" width="7.7109375" style="2" customWidth="1"/>
    <col min="1023" max="1023" width="8.28125" style="2" customWidth="1"/>
    <col min="1024" max="1024" width="7.28125" style="2" customWidth="1"/>
    <col min="1025" max="1025" width="8.00390625" style="2" customWidth="1"/>
    <col min="1026" max="1026" width="9.421875" style="2" customWidth="1"/>
    <col min="1027" max="1028" width="10.00390625" style="2" customWidth="1"/>
    <col min="1029" max="1029" width="10.140625" style="2" customWidth="1"/>
    <col min="1030" max="1268" width="11.421875" style="2" customWidth="1"/>
    <col min="1269" max="1269" width="4.7109375" style="2" customWidth="1"/>
    <col min="1270" max="1270" width="6.28125" style="2" customWidth="1"/>
    <col min="1271" max="1271" width="38.8515625" style="2" customWidth="1"/>
    <col min="1272" max="1272" width="7.00390625" style="2" customWidth="1"/>
    <col min="1273" max="1273" width="6.7109375" style="2" customWidth="1"/>
    <col min="1274" max="1274" width="7.421875" style="2" customWidth="1"/>
    <col min="1275" max="1275" width="6.8515625" style="2" customWidth="1"/>
    <col min="1276" max="1277" width="8.57421875" style="2" customWidth="1"/>
    <col min="1278" max="1278" width="7.7109375" style="2" customWidth="1"/>
    <col min="1279" max="1279" width="8.28125" style="2" customWidth="1"/>
    <col min="1280" max="1280" width="7.28125" style="2" customWidth="1"/>
    <col min="1281" max="1281" width="8.00390625" style="2" customWidth="1"/>
    <col min="1282" max="1282" width="9.421875" style="2" customWidth="1"/>
    <col min="1283" max="1284" width="10.00390625" style="2" customWidth="1"/>
    <col min="1285" max="1285" width="10.140625" style="2" customWidth="1"/>
    <col min="1286" max="1524" width="11.421875" style="2" customWidth="1"/>
    <col min="1525" max="1525" width="4.7109375" style="2" customWidth="1"/>
    <col min="1526" max="1526" width="6.28125" style="2" customWidth="1"/>
    <col min="1527" max="1527" width="38.8515625" style="2" customWidth="1"/>
    <col min="1528" max="1528" width="7.00390625" style="2" customWidth="1"/>
    <col min="1529" max="1529" width="6.7109375" style="2" customWidth="1"/>
    <col min="1530" max="1530" width="7.421875" style="2" customWidth="1"/>
    <col min="1531" max="1531" width="6.8515625" style="2" customWidth="1"/>
    <col min="1532" max="1533" width="8.57421875" style="2" customWidth="1"/>
    <col min="1534" max="1534" width="7.7109375" style="2" customWidth="1"/>
    <col min="1535" max="1535" width="8.28125" style="2" customWidth="1"/>
    <col min="1536" max="1536" width="7.28125" style="2" customWidth="1"/>
    <col min="1537" max="1537" width="8.00390625" style="2" customWidth="1"/>
    <col min="1538" max="1538" width="9.421875" style="2" customWidth="1"/>
    <col min="1539" max="1540" width="10.00390625" style="2" customWidth="1"/>
    <col min="1541" max="1541" width="10.140625" style="2" customWidth="1"/>
    <col min="1542" max="1780" width="11.421875" style="2" customWidth="1"/>
    <col min="1781" max="1781" width="4.7109375" style="2" customWidth="1"/>
    <col min="1782" max="1782" width="6.28125" style="2" customWidth="1"/>
    <col min="1783" max="1783" width="38.8515625" style="2" customWidth="1"/>
    <col min="1784" max="1784" width="7.00390625" style="2" customWidth="1"/>
    <col min="1785" max="1785" width="6.7109375" style="2" customWidth="1"/>
    <col min="1786" max="1786" width="7.421875" style="2" customWidth="1"/>
    <col min="1787" max="1787" width="6.8515625" style="2" customWidth="1"/>
    <col min="1788" max="1789" width="8.57421875" style="2" customWidth="1"/>
    <col min="1790" max="1790" width="7.7109375" style="2" customWidth="1"/>
    <col min="1791" max="1791" width="8.28125" style="2" customWidth="1"/>
    <col min="1792" max="1792" width="7.28125" style="2" customWidth="1"/>
    <col min="1793" max="1793" width="8.00390625" style="2" customWidth="1"/>
    <col min="1794" max="1794" width="9.421875" style="2" customWidth="1"/>
    <col min="1795" max="1796" width="10.00390625" style="2" customWidth="1"/>
    <col min="1797" max="1797" width="10.140625" style="2" customWidth="1"/>
    <col min="1798" max="2036" width="11.421875" style="2" customWidth="1"/>
    <col min="2037" max="2037" width="4.7109375" style="2" customWidth="1"/>
    <col min="2038" max="2038" width="6.28125" style="2" customWidth="1"/>
    <col min="2039" max="2039" width="38.8515625" style="2" customWidth="1"/>
    <col min="2040" max="2040" width="7.00390625" style="2" customWidth="1"/>
    <col min="2041" max="2041" width="6.7109375" style="2" customWidth="1"/>
    <col min="2042" max="2042" width="7.421875" style="2" customWidth="1"/>
    <col min="2043" max="2043" width="6.8515625" style="2" customWidth="1"/>
    <col min="2044" max="2045" width="8.57421875" style="2" customWidth="1"/>
    <col min="2046" max="2046" width="7.7109375" style="2" customWidth="1"/>
    <col min="2047" max="2047" width="8.28125" style="2" customWidth="1"/>
    <col min="2048" max="2048" width="7.28125" style="2" customWidth="1"/>
    <col min="2049" max="2049" width="8.00390625" style="2" customWidth="1"/>
    <col min="2050" max="2050" width="9.421875" style="2" customWidth="1"/>
    <col min="2051" max="2052" width="10.00390625" style="2" customWidth="1"/>
    <col min="2053" max="2053" width="10.140625" style="2" customWidth="1"/>
    <col min="2054" max="2292" width="11.421875" style="2" customWidth="1"/>
    <col min="2293" max="2293" width="4.7109375" style="2" customWidth="1"/>
    <col min="2294" max="2294" width="6.28125" style="2" customWidth="1"/>
    <col min="2295" max="2295" width="38.8515625" style="2" customWidth="1"/>
    <col min="2296" max="2296" width="7.00390625" style="2" customWidth="1"/>
    <col min="2297" max="2297" width="6.7109375" style="2" customWidth="1"/>
    <col min="2298" max="2298" width="7.421875" style="2" customWidth="1"/>
    <col min="2299" max="2299" width="6.8515625" style="2" customWidth="1"/>
    <col min="2300" max="2301" width="8.57421875" style="2" customWidth="1"/>
    <col min="2302" max="2302" width="7.7109375" style="2" customWidth="1"/>
    <col min="2303" max="2303" width="8.28125" style="2" customWidth="1"/>
    <col min="2304" max="2304" width="7.28125" style="2" customWidth="1"/>
    <col min="2305" max="2305" width="8.00390625" style="2" customWidth="1"/>
    <col min="2306" max="2306" width="9.421875" style="2" customWidth="1"/>
    <col min="2307" max="2308" width="10.00390625" style="2" customWidth="1"/>
    <col min="2309" max="2309" width="10.140625" style="2" customWidth="1"/>
    <col min="2310" max="2548" width="11.421875" style="2" customWidth="1"/>
    <col min="2549" max="2549" width="4.7109375" style="2" customWidth="1"/>
    <col min="2550" max="2550" width="6.28125" style="2" customWidth="1"/>
    <col min="2551" max="2551" width="38.8515625" style="2" customWidth="1"/>
    <col min="2552" max="2552" width="7.00390625" style="2" customWidth="1"/>
    <col min="2553" max="2553" width="6.7109375" style="2" customWidth="1"/>
    <col min="2554" max="2554" width="7.421875" style="2" customWidth="1"/>
    <col min="2555" max="2555" width="6.8515625" style="2" customWidth="1"/>
    <col min="2556" max="2557" width="8.57421875" style="2" customWidth="1"/>
    <col min="2558" max="2558" width="7.7109375" style="2" customWidth="1"/>
    <col min="2559" max="2559" width="8.28125" style="2" customWidth="1"/>
    <col min="2560" max="2560" width="7.28125" style="2" customWidth="1"/>
    <col min="2561" max="2561" width="8.00390625" style="2" customWidth="1"/>
    <col min="2562" max="2562" width="9.421875" style="2" customWidth="1"/>
    <col min="2563" max="2564" width="10.00390625" style="2" customWidth="1"/>
    <col min="2565" max="2565" width="10.140625" style="2" customWidth="1"/>
    <col min="2566" max="2804" width="11.421875" style="2" customWidth="1"/>
    <col min="2805" max="2805" width="4.7109375" style="2" customWidth="1"/>
    <col min="2806" max="2806" width="6.28125" style="2" customWidth="1"/>
    <col min="2807" max="2807" width="38.8515625" style="2" customWidth="1"/>
    <col min="2808" max="2808" width="7.00390625" style="2" customWidth="1"/>
    <col min="2809" max="2809" width="6.7109375" style="2" customWidth="1"/>
    <col min="2810" max="2810" width="7.421875" style="2" customWidth="1"/>
    <col min="2811" max="2811" width="6.8515625" style="2" customWidth="1"/>
    <col min="2812" max="2813" width="8.57421875" style="2" customWidth="1"/>
    <col min="2814" max="2814" width="7.7109375" style="2" customWidth="1"/>
    <col min="2815" max="2815" width="8.28125" style="2" customWidth="1"/>
    <col min="2816" max="2816" width="7.28125" style="2" customWidth="1"/>
    <col min="2817" max="2817" width="8.00390625" style="2" customWidth="1"/>
    <col min="2818" max="2818" width="9.421875" style="2" customWidth="1"/>
    <col min="2819" max="2820" width="10.00390625" style="2" customWidth="1"/>
    <col min="2821" max="2821" width="10.140625" style="2" customWidth="1"/>
    <col min="2822" max="3060" width="11.421875" style="2" customWidth="1"/>
    <col min="3061" max="3061" width="4.7109375" style="2" customWidth="1"/>
    <col min="3062" max="3062" width="6.28125" style="2" customWidth="1"/>
    <col min="3063" max="3063" width="38.8515625" style="2" customWidth="1"/>
    <col min="3064" max="3064" width="7.00390625" style="2" customWidth="1"/>
    <col min="3065" max="3065" width="6.7109375" style="2" customWidth="1"/>
    <col min="3066" max="3066" width="7.421875" style="2" customWidth="1"/>
    <col min="3067" max="3067" width="6.8515625" style="2" customWidth="1"/>
    <col min="3068" max="3069" width="8.57421875" style="2" customWidth="1"/>
    <col min="3070" max="3070" width="7.7109375" style="2" customWidth="1"/>
    <col min="3071" max="3071" width="8.28125" style="2" customWidth="1"/>
    <col min="3072" max="3072" width="7.28125" style="2" customWidth="1"/>
    <col min="3073" max="3073" width="8.00390625" style="2" customWidth="1"/>
    <col min="3074" max="3074" width="9.421875" style="2" customWidth="1"/>
    <col min="3075" max="3076" width="10.00390625" style="2" customWidth="1"/>
    <col min="3077" max="3077" width="10.140625" style="2" customWidth="1"/>
    <col min="3078" max="3316" width="11.421875" style="2" customWidth="1"/>
    <col min="3317" max="3317" width="4.7109375" style="2" customWidth="1"/>
    <col min="3318" max="3318" width="6.28125" style="2" customWidth="1"/>
    <col min="3319" max="3319" width="38.8515625" style="2" customWidth="1"/>
    <col min="3320" max="3320" width="7.00390625" style="2" customWidth="1"/>
    <col min="3321" max="3321" width="6.7109375" style="2" customWidth="1"/>
    <col min="3322" max="3322" width="7.421875" style="2" customWidth="1"/>
    <col min="3323" max="3323" width="6.8515625" style="2" customWidth="1"/>
    <col min="3324" max="3325" width="8.57421875" style="2" customWidth="1"/>
    <col min="3326" max="3326" width="7.7109375" style="2" customWidth="1"/>
    <col min="3327" max="3327" width="8.28125" style="2" customWidth="1"/>
    <col min="3328" max="3328" width="7.28125" style="2" customWidth="1"/>
    <col min="3329" max="3329" width="8.00390625" style="2" customWidth="1"/>
    <col min="3330" max="3330" width="9.421875" style="2" customWidth="1"/>
    <col min="3331" max="3332" width="10.00390625" style="2" customWidth="1"/>
    <col min="3333" max="3333" width="10.140625" style="2" customWidth="1"/>
    <col min="3334" max="3572" width="11.421875" style="2" customWidth="1"/>
    <col min="3573" max="3573" width="4.7109375" style="2" customWidth="1"/>
    <col min="3574" max="3574" width="6.28125" style="2" customWidth="1"/>
    <col min="3575" max="3575" width="38.8515625" style="2" customWidth="1"/>
    <col min="3576" max="3576" width="7.00390625" style="2" customWidth="1"/>
    <col min="3577" max="3577" width="6.7109375" style="2" customWidth="1"/>
    <col min="3578" max="3578" width="7.421875" style="2" customWidth="1"/>
    <col min="3579" max="3579" width="6.8515625" style="2" customWidth="1"/>
    <col min="3580" max="3581" width="8.57421875" style="2" customWidth="1"/>
    <col min="3582" max="3582" width="7.7109375" style="2" customWidth="1"/>
    <col min="3583" max="3583" width="8.28125" style="2" customWidth="1"/>
    <col min="3584" max="3584" width="7.28125" style="2" customWidth="1"/>
    <col min="3585" max="3585" width="8.00390625" style="2" customWidth="1"/>
    <col min="3586" max="3586" width="9.421875" style="2" customWidth="1"/>
    <col min="3587" max="3588" width="10.00390625" style="2" customWidth="1"/>
    <col min="3589" max="3589" width="10.140625" style="2" customWidth="1"/>
    <col min="3590" max="3828" width="11.421875" style="2" customWidth="1"/>
    <col min="3829" max="3829" width="4.7109375" style="2" customWidth="1"/>
    <col min="3830" max="3830" width="6.28125" style="2" customWidth="1"/>
    <col min="3831" max="3831" width="38.8515625" style="2" customWidth="1"/>
    <col min="3832" max="3832" width="7.00390625" style="2" customWidth="1"/>
    <col min="3833" max="3833" width="6.7109375" style="2" customWidth="1"/>
    <col min="3834" max="3834" width="7.421875" style="2" customWidth="1"/>
    <col min="3835" max="3835" width="6.8515625" style="2" customWidth="1"/>
    <col min="3836" max="3837" width="8.57421875" style="2" customWidth="1"/>
    <col min="3838" max="3838" width="7.7109375" style="2" customWidth="1"/>
    <col min="3839" max="3839" width="8.28125" style="2" customWidth="1"/>
    <col min="3840" max="3840" width="7.28125" style="2" customWidth="1"/>
    <col min="3841" max="3841" width="8.00390625" style="2" customWidth="1"/>
    <col min="3842" max="3842" width="9.421875" style="2" customWidth="1"/>
    <col min="3843" max="3844" width="10.00390625" style="2" customWidth="1"/>
    <col min="3845" max="3845" width="10.140625" style="2" customWidth="1"/>
    <col min="3846" max="4084" width="11.421875" style="2" customWidth="1"/>
    <col min="4085" max="4085" width="4.7109375" style="2" customWidth="1"/>
    <col min="4086" max="4086" width="6.28125" style="2" customWidth="1"/>
    <col min="4087" max="4087" width="38.8515625" style="2" customWidth="1"/>
    <col min="4088" max="4088" width="7.00390625" style="2" customWidth="1"/>
    <col min="4089" max="4089" width="6.7109375" style="2" customWidth="1"/>
    <col min="4090" max="4090" width="7.421875" style="2" customWidth="1"/>
    <col min="4091" max="4091" width="6.8515625" style="2" customWidth="1"/>
    <col min="4092" max="4093" width="8.57421875" style="2" customWidth="1"/>
    <col min="4094" max="4094" width="7.7109375" style="2" customWidth="1"/>
    <col min="4095" max="4095" width="8.28125" style="2" customWidth="1"/>
    <col min="4096" max="4096" width="7.28125" style="2" customWidth="1"/>
    <col min="4097" max="4097" width="8.00390625" style="2" customWidth="1"/>
    <col min="4098" max="4098" width="9.421875" style="2" customWidth="1"/>
    <col min="4099" max="4100" width="10.00390625" style="2" customWidth="1"/>
    <col min="4101" max="4101" width="10.140625" style="2" customWidth="1"/>
    <col min="4102" max="4340" width="11.421875" style="2" customWidth="1"/>
    <col min="4341" max="4341" width="4.7109375" style="2" customWidth="1"/>
    <col min="4342" max="4342" width="6.28125" style="2" customWidth="1"/>
    <col min="4343" max="4343" width="38.8515625" style="2" customWidth="1"/>
    <col min="4344" max="4344" width="7.00390625" style="2" customWidth="1"/>
    <col min="4345" max="4345" width="6.7109375" style="2" customWidth="1"/>
    <col min="4346" max="4346" width="7.421875" style="2" customWidth="1"/>
    <col min="4347" max="4347" width="6.8515625" style="2" customWidth="1"/>
    <col min="4348" max="4349" width="8.57421875" style="2" customWidth="1"/>
    <col min="4350" max="4350" width="7.7109375" style="2" customWidth="1"/>
    <col min="4351" max="4351" width="8.28125" style="2" customWidth="1"/>
    <col min="4352" max="4352" width="7.28125" style="2" customWidth="1"/>
    <col min="4353" max="4353" width="8.00390625" style="2" customWidth="1"/>
    <col min="4354" max="4354" width="9.421875" style="2" customWidth="1"/>
    <col min="4355" max="4356" width="10.00390625" style="2" customWidth="1"/>
    <col min="4357" max="4357" width="10.140625" style="2" customWidth="1"/>
    <col min="4358" max="4596" width="11.421875" style="2" customWidth="1"/>
    <col min="4597" max="4597" width="4.7109375" style="2" customWidth="1"/>
    <col min="4598" max="4598" width="6.28125" style="2" customWidth="1"/>
    <col min="4599" max="4599" width="38.8515625" style="2" customWidth="1"/>
    <col min="4600" max="4600" width="7.00390625" style="2" customWidth="1"/>
    <col min="4601" max="4601" width="6.7109375" style="2" customWidth="1"/>
    <col min="4602" max="4602" width="7.421875" style="2" customWidth="1"/>
    <col min="4603" max="4603" width="6.8515625" style="2" customWidth="1"/>
    <col min="4604" max="4605" width="8.57421875" style="2" customWidth="1"/>
    <col min="4606" max="4606" width="7.7109375" style="2" customWidth="1"/>
    <col min="4607" max="4607" width="8.28125" style="2" customWidth="1"/>
    <col min="4608" max="4608" width="7.28125" style="2" customWidth="1"/>
    <col min="4609" max="4609" width="8.00390625" style="2" customWidth="1"/>
    <col min="4610" max="4610" width="9.421875" style="2" customWidth="1"/>
    <col min="4611" max="4612" width="10.00390625" style="2" customWidth="1"/>
    <col min="4613" max="4613" width="10.140625" style="2" customWidth="1"/>
    <col min="4614" max="4852" width="11.421875" style="2" customWidth="1"/>
    <col min="4853" max="4853" width="4.7109375" style="2" customWidth="1"/>
    <col min="4854" max="4854" width="6.28125" style="2" customWidth="1"/>
    <col min="4855" max="4855" width="38.8515625" style="2" customWidth="1"/>
    <col min="4856" max="4856" width="7.00390625" style="2" customWidth="1"/>
    <col min="4857" max="4857" width="6.7109375" style="2" customWidth="1"/>
    <col min="4858" max="4858" width="7.421875" style="2" customWidth="1"/>
    <col min="4859" max="4859" width="6.8515625" style="2" customWidth="1"/>
    <col min="4860" max="4861" width="8.57421875" style="2" customWidth="1"/>
    <col min="4862" max="4862" width="7.7109375" style="2" customWidth="1"/>
    <col min="4863" max="4863" width="8.28125" style="2" customWidth="1"/>
    <col min="4864" max="4864" width="7.28125" style="2" customWidth="1"/>
    <col min="4865" max="4865" width="8.00390625" style="2" customWidth="1"/>
    <col min="4866" max="4866" width="9.421875" style="2" customWidth="1"/>
    <col min="4867" max="4868" width="10.00390625" style="2" customWidth="1"/>
    <col min="4869" max="4869" width="10.140625" style="2" customWidth="1"/>
    <col min="4870" max="5108" width="11.421875" style="2" customWidth="1"/>
    <col min="5109" max="5109" width="4.7109375" style="2" customWidth="1"/>
    <col min="5110" max="5110" width="6.28125" style="2" customWidth="1"/>
    <col min="5111" max="5111" width="38.8515625" style="2" customWidth="1"/>
    <col min="5112" max="5112" width="7.00390625" style="2" customWidth="1"/>
    <col min="5113" max="5113" width="6.7109375" style="2" customWidth="1"/>
    <col min="5114" max="5114" width="7.421875" style="2" customWidth="1"/>
    <col min="5115" max="5115" width="6.8515625" style="2" customWidth="1"/>
    <col min="5116" max="5117" width="8.57421875" style="2" customWidth="1"/>
    <col min="5118" max="5118" width="7.7109375" style="2" customWidth="1"/>
    <col min="5119" max="5119" width="8.28125" style="2" customWidth="1"/>
    <col min="5120" max="5120" width="7.28125" style="2" customWidth="1"/>
    <col min="5121" max="5121" width="8.00390625" style="2" customWidth="1"/>
    <col min="5122" max="5122" width="9.421875" style="2" customWidth="1"/>
    <col min="5123" max="5124" width="10.00390625" style="2" customWidth="1"/>
    <col min="5125" max="5125" width="10.140625" style="2" customWidth="1"/>
    <col min="5126" max="5364" width="11.421875" style="2" customWidth="1"/>
    <col min="5365" max="5365" width="4.7109375" style="2" customWidth="1"/>
    <col min="5366" max="5366" width="6.28125" style="2" customWidth="1"/>
    <col min="5367" max="5367" width="38.8515625" style="2" customWidth="1"/>
    <col min="5368" max="5368" width="7.00390625" style="2" customWidth="1"/>
    <col min="5369" max="5369" width="6.7109375" style="2" customWidth="1"/>
    <col min="5370" max="5370" width="7.421875" style="2" customWidth="1"/>
    <col min="5371" max="5371" width="6.8515625" style="2" customWidth="1"/>
    <col min="5372" max="5373" width="8.57421875" style="2" customWidth="1"/>
    <col min="5374" max="5374" width="7.7109375" style="2" customWidth="1"/>
    <col min="5375" max="5375" width="8.28125" style="2" customWidth="1"/>
    <col min="5376" max="5376" width="7.28125" style="2" customWidth="1"/>
    <col min="5377" max="5377" width="8.00390625" style="2" customWidth="1"/>
    <col min="5378" max="5378" width="9.421875" style="2" customWidth="1"/>
    <col min="5379" max="5380" width="10.00390625" style="2" customWidth="1"/>
    <col min="5381" max="5381" width="10.140625" style="2" customWidth="1"/>
    <col min="5382" max="5620" width="11.421875" style="2" customWidth="1"/>
    <col min="5621" max="5621" width="4.7109375" style="2" customWidth="1"/>
    <col min="5622" max="5622" width="6.28125" style="2" customWidth="1"/>
    <col min="5623" max="5623" width="38.8515625" style="2" customWidth="1"/>
    <col min="5624" max="5624" width="7.00390625" style="2" customWidth="1"/>
    <col min="5625" max="5625" width="6.7109375" style="2" customWidth="1"/>
    <col min="5626" max="5626" width="7.421875" style="2" customWidth="1"/>
    <col min="5627" max="5627" width="6.8515625" style="2" customWidth="1"/>
    <col min="5628" max="5629" width="8.57421875" style="2" customWidth="1"/>
    <col min="5630" max="5630" width="7.7109375" style="2" customWidth="1"/>
    <col min="5631" max="5631" width="8.28125" style="2" customWidth="1"/>
    <col min="5632" max="5632" width="7.28125" style="2" customWidth="1"/>
    <col min="5633" max="5633" width="8.00390625" style="2" customWidth="1"/>
    <col min="5634" max="5634" width="9.421875" style="2" customWidth="1"/>
    <col min="5635" max="5636" width="10.00390625" style="2" customWidth="1"/>
    <col min="5637" max="5637" width="10.140625" style="2" customWidth="1"/>
    <col min="5638" max="5876" width="11.421875" style="2" customWidth="1"/>
    <col min="5877" max="5877" width="4.7109375" style="2" customWidth="1"/>
    <col min="5878" max="5878" width="6.28125" style="2" customWidth="1"/>
    <col min="5879" max="5879" width="38.8515625" style="2" customWidth="1"/>
    <col min="5880" max="5880" width="7.00390625" style="2" customWidth="1"/>
    <col min="5881" max="5881" width="6.7109375" style="2" customWidth="1"/>
    <col min="5882" max="5882" width="7.421875" style="2" customWidth="1"/>
    <col min="5883" max="5883" width="6.8515625" style="2" customWidth="1"/>
    <col min="5884" max="5885" width="8.57421875" style="2" customWidth="1"/>
    <col min="5886" max="5886" width="7.7109375" style="2" customWidth="1"/>
    <col min="5887" max="5887" width="8.28125" style="2" customWidth="1"/>
    <col min="5888" max="5888" width="7.28125" style="2" customWidth="1"/>
    <col min="5889" max="5889" width="8.00390625" style="2" customWidth="1"/>
    <col min="5890" max="5890" width="9.421875" style="2" customWidth="1"/>
    <col min="5891" max="5892" width="10.00390625" style="2" customWidth="1"/>
    <col min="5893" max="5893" width="10.140625" style="2" customWidth="1"/>
    <col min="5894" max="6132" width="11.421875" style="2" customWidth="1"/>
    <col min="6133" max="6133" width="4.7109375" style="2" customWidth="1"/>
    <col min="6134" max="6134" width="6.28125" style="2" customWidth="1"/>
    <col min="6135" max="6135" width="38.8515625" style="2" customWidth="1"/>
    <col min="6136" max="6136" width="7.00390625" style="2" customWidth="1"/>
    <col min="6137" max="6137" width="6.7109375" style="2" customWidth="1"/>
    <col min="6138" max="6138" width="7.421875" style="2" customWidth="1"/>
    <col min="6139" max="6139" width="6.8515625" style="2" customWidth="1"/>
    <col min="6140" max="6141" width="8.57421875" style="2" customWidth="1"/>
    <col min="6142" max="6142" width="7.7109375" style="2" customWidth="1"/>
    <col min="6143" max="6143" width="8.28125" style="2" customWidth="1"/>
    <col min="6144" max="6144" width="7.28125" style="2" customWidth="1"/>
    <col min="6145" max="6145" width="8.00390625" style="2" customWidth="1"/>
    <col min="6146" max="6146" width="9.421875" style="2" customWidth="1"/>
    <col min="6147" max="6148" width="10.00390625" style="2" customWidth="1"/>
    <col min="6149" max="6149" width="10.140625" style="2" customWidth="1"/>
    <col min="6150" max="6388" width="11.421875" style="2" customWidth="1"/>
    <col min="6389" max="6389" width="4.7109375" style="2" customWidth="1"/>
    <col min="6390" max="6390" width="6.28125" style="2" customWidth="1"/>
    <col min="6391" max="6391" width="38.8515625" style="2" customWidth="1"/>
    <col min="6392" max="6392" width="7.00390625" style="2" customWidth="1"/>
    <col min="6393" max="6393" width="6.7109375" style="2" customWidth="1"/>
    <col min="6394" max="6394" width="7.421875" style="2" customWidth="1"/>
    <col min="6395" max="6395" width="6.8515625" style="2" customWidth="1"/>
    <col min="6396" max="6397" width="8.57421875" style="2" customWidth="1"/>
    <col min="6398" max="6398" width="7.7109375" style="2" customWidth="1"/>
    <col min="6399" max="6399" width="8.28125" style="2" customWidth="1"/>
    <col min="6400" max="6400" width="7.28125" style="2" customWidth="1"/>
    <col min="6401" max="6401" width="8.00390625" style="2" customWidth="1"/>
    <col min="6402" max="6402" width="9.421875" style="2" customWidth="1"/>
    <col min="6403" max="6404" width="10.00390625" style="2" customWidth="1"/>
    <col min="6405" max="6405" width="10.140625" style="2" customWidth="1"/>
    <col min="6406" max="6644" width="11.421875" style="2" customWidth="1"/>
    <col min="6645" max="6645" width="4.7109375" style="2" customWidth="1"/>
    <col min="6646" max="6646" width="6.28125" style="2" customWidth="1"/>
    <col min="6647" max="6647" width="38.8515625" style="2" customWidth="1"/>
    <col min="6648" max="6648" width="7.00390625" style="2" customWidth="1"/>
    <col min="6649" max="6649" width="6.7109375" style="2" customWidth="1"/>
    <col min="6650" max="6650" width="7.421875" style="2" customWidth="1"/>
    <col min="6651" max="6651" width="6.8515625" style="2" customWidth="1"/>
    <col min="6652" max="6653" width="8.57421875" style="2" customWidth="1"/>
    <col min="6654" max="6654" width="7.7109375" style="2" customWidth="1"/>
    <col min="6655" max="6655" width="8.28125" style="2" customWidth="1"/>
    <col min="6656" max="6656" width="7.28125" style="2" customWidth="1"/>
    <col min="6657" max="6657" width="8.00390625" style="2" customWidth="1"/>
    <col min="6658" max="6658" width="9.421875" style="2" customWidth="1"/>
    <col min="6659" max="6660" width="10.00390625" style="2" customWidth="1"/>
    <col min="6661" max="6661" width="10.140625" style="2" customWidth="1"/>
    <col min="6662" max="6900" width="11.421875" style="2" customWidth="1"/>
    <col min="6901" max="6901" width="4.7109375" style="2" customWidth="1"/>
    <col min="6902" max="6902" width="6.28125" style="2" customWidth="1"/>
    <col min="6903" max="6903" width="38.8515625" style="2" customWidth="1"/>
    <col min="6904" max="6904" width="7.00390625" style="2" customWidth="1"/>
    <col min="6905" max="6905" width="6.7109375" style="2" customWidth="1"/>
    <col min="6906" max="6906" width="7.421875" style="2" customWidth="1"/>
    <col min="6907" max="6907" width="6.8515625" style="2" customWidth="1"/>
    <col min="6908" max="6909" width="8.57421875" style="2" customWidth="1"/>
    <col min="6910" max="6910" width="7.7109375" style="2" customWidth="1"/>
    <col min="6911" max="6911" width="8.28125" style="2" customWidth="1"/>
    <col min="6912" max="6912" width="7.28125" style="2" customWidth="1"/>
    <col min="6913" max="6913" width="8.00390625" style="2" customWidth="1"/>
    <col min="6914" max="6914" width="9.421875" style="2" customWidth="1"/>
    <col min="6915" max="6916" width="10.00390625" style="2" customWidth="1"/>
    <col min="6917" max="6917" width="10.140625" style="2" customWidth="1"/>
    <col min="6918" max="7156" width="11.421875" style="2" customWidth="1"/>
    <col min="7157" max="7157" width="4.7109375" style="2" customWidth="1"/>
    <col min="7158" max="7158" width="6.28125" style="2" customWidth="1"/>
    <col min="7159" max="7159" width="38.8515625" style="2" customWidth="1"/>
    <col min="7160" max="7160" width="7.00390625" style="2" customWidth="1"/>
    <col min="7161" max="7161" width="6.7109375" style="2" customWidth="1"/>
    <col min="7162" max="7162" width="7.421875" style="2" customWidth="1"/>
    <col min="7163" max="7163" width="6.8515625" style="2" customWidth="1"/>
    <col min="7164" max="7165" width="8.57421875" style="2" customWidth="1"/>
    <col min="7166" max="7166" width="7.7109375" style="2" customWidth="1"/>
    <col min="7167" max="7167" width="8.28125" style="2" customWidth="1"/>
    <col min="7168" max="7168" width="7.28125" style="2" customWidth="1"/>
    <col min="7169" max="7169" width="8.00390625" style="2" customWidth="1"/>
    <col min="7170" max="7170" width="9.421875" style="2" customWidth="1"/>
    <col min="7171" max="7172" width="10.00390625" style="2" customWidth="1"/>
    <col min="7173" max="7173" width="10.140625" style="2" customWidth="1"/>
    <col min="7174" max="7412" width="11.421875" style="2" customWidth="1"/>
    <col min="7413" max="7413" width="4.7109375" style="2" customWidth="1"/>
    <col min="7414" max="7414" width="6.28125" style="2" customWidth="1"/>
    <col min="7415" max="7415" width="38.8515625" style="2" customWidth="1"/>
    <col min="7416" max="7416" width="7.00390625" style="2" customWidth="1"/>
    <col min="7417" max="7417" width="6.7109375" style="2" customWidth="1"/>
    <col min="7418" max="7418" width="7.421875" style="2" customWidth="1"/>
    <col min="7419" max="7419" width="6.8515625" style="2" customWidth="1"/>
    <col min="7420" max="7421" width="8.57421875" style="2" customWidth="1"/>
    <col min="7422" max="7422" width="7.7109375" style="2" customWidth="1"/>
    <col min="7423" max="7423" width="8.28125" style="2" customWidth="1"/>
    <col min="7424" max="7424" width="7.28125" style="2" customWidth="1"/>
    <col min="7425" max="7425" width="8.00390625" style="2" customWidth="1"/>
    <col min="7426" max="7426" width="9.421875" style="2" customWidth="1"/>
    <col min="7427" max="7428" width="10.00390625" style="2" customWidth="1"/>
    <col min="7429" max="7429" width="10.140625" style="2" customWidth="1"/>
    <col min="7430" max="7668" width="11.421875" style="2" customWidth="1"/>
    <col min="7669" max="7669" width="4.7109375" style="2" customWidth="1"/>
    <col min="7670" max="7670" width="6.28125" style="2" customWidth="1"/>
    <col min="7671" max="7671" width="38.8515625" style="2" customWidth="1"/>
    <col min="7672" max="7672" width="7.00390625" style="2" customWidth="1"/>
    <col min="7673" max="7673" width="6.7109375" style="2" customWidth="1"/>
    <col min="7674" max="7674" width="7.421875" style="2" customWidth="1"/>
    <col min="7675" max="7675" width="6.8515625" style="2" customWidth="1"/>
    <col min="7676" max="7677" width="8.57421875" style="2" customWidth="1"/>
    <col min="7678" max="7678" width="7.7109375" style="2" customWidth="1"/>
    <col min="7679" max="7679" width="8.28125" style="2" customWidth="1"/>
    <col min="7680" max="7680" width="7.28125" style="2" customWidth="1"/>
    <col min="7681" max="7681" width="8.00390625" style="2" customWidth="1"/>
    <col min="7682" max="7682" width="9.421875" style="2" customWidth="1"/>
    <col min="7683" max="7684" width="10.00390625" style="2" customWidth="1"/>
    <col min="7685" max="7685" width="10.140625" style="2" customWidth="1"/>
    <col min="7686" max="7924" width="11.421875" style="2" customWidth="1"/>
    <col min="7925" max="7925" width="4.7109375" style="2" customWidth="1"/>
    <col min="7926" max="7926" width="6.28125" style="2" customWidth="1"/>
    <col min="7927" max="7927" width="38.8515625" style="2" customWidth="1"/>
    <col min="7928" max="7928" width="7.00390625" style="2" customWidth="1"/>
    <col min="7929" max="7929" width="6.7109375" style="2" customWidth="1"/>
    <col min="7930" max="7930" width="7.421875" style="2" customWidth="1"/>
    <col min="7931" max="7931" width="6.8515625" style="2" customWidth="1"/>
    <col min="7932" max="7933" width="8.57421875" style="2" customWidth="1"/>
    <col min="7934" max="7934" width="7.7109375" style="2" customWidth="1"/>
    <col min="7935" max="7935" width="8.28125" style="2" customWidth="1"/>
    <col min="7936" max="7936" width="7.28125" style="2" customWidth="1"/>
    <col min="7937" max="7937" width="8.00390625" style="2" customWidth="1"/>
    <col min="7938" max="7938" width="9.421875" style="2" customWidth="1"/>
    <col min="7939" max="7940" width="10.00390625" style="2" customWidth="1"/>
    <col min="7941" max="7941" width="10.140625" style="2" customWidth="1"/>
    <col min="7942" max="8180" width="11.421875" style="2" customWidth="1"/>
    <col min="8181" max="8181" width="4.7109375" style="2" customWidth="1"/>
    <col min="8182" max="8182" width="6.28125" style="2" customWidth="1"/>
    <col min="8183" max="8183" width="38.8515625" style="2" customWidth="1"/>
    <col min="8184" max="8184" width="7.00390625" style="2" customWidth="1"/>
    <col min="8185" max="8185" width="6.7109375" style="2" customWidth="1"/>
    <col min="8186" max="8186" width="7.421875" style="2" customWidth="1"/>
    <col min="8187" max="8187" width="6.8515625" style="2" customWidth="1"/>
    <col min="8188" max="8189" width="8.57421875" style="2" customWidth="1"/>
    <col min="8190" max="8190" width="7.7109375" style="2" customWidth="1"/>
    <col min="8191" max="8191" width="8.28125" style="2" customWidth="1"/>
    <col min="8192" max="8192" width="7.28125" style="2" customWidth="1"/>
    <col min="8193" max="8193" width="8.00390625" style="2" customWidth="1"/>
    <col min="8194" max="8194" width="9.421875" style="2" customWidth="1"/>
    <col min="8195" max="8196" width="10.00390625" style="2" customWidth="1"/>
    <col min="8197" max="8197" width="10.140625" style="2" customWidth="1"/>
    <col min="8198" max="8436" width="11.421875" style="2" customWidth="1"/>
    <col min="8437" max="8437" width="4.7109375" style="2" customWidth="1"/>
    <col min="8438" max="8438" width="6.28125" style="2" customWidth="1"/>
    <col min="8439" max="8439" width="38.8515625" style="2" customWidth="1"/>
    <col min="8440" max="8440" width="7.00390625" style="2" customWidth="1"/>
    <col min="8441" max="8441" width="6.7109375" style="2" customWidth="1"/>
    <col min="8442" max="8442" width="7.421875" style="2" customWidth="1"/>
    <col min="8443" max="8443" width="6.8515625" style="2" customWidth="1"/>
    <col min="8444" max="8445" width="8.57421875" style="2" customWidth="1"/>
    <col min="8446" max="8446" width="7.7109375" style="2" customWidth="1"/>
    <col min="8447" max="8447" width="8.28125" style="2" customWidth="1"/>
    <col min="8448" max="8448" width="7.28125" style="2" customWidth="1"/>
    <col min="8449" max="8449" width="8.00390625" style="2" customWidth="1"/>
    <col min="8450" max="8450" width="9.421875" style="2" customWidth="1"/>
    <col min="8451" max="8452" width="10.00390625" style="2" customWidth="1"/>
    <col min="8453" max="8453" width="10.140625" style="2" customWidth="1"/>
    <col min="8454" max="8692" width="11.421875" style="2" customWidth="1"/>
    <col min="8693" max="8693" width="4.7109375" style="2" customWidth="1"/>
    <col min="8694" max="8694" width="6.28125" style="2" customWidth="1"/>
    <col min="8695" max="8695" width="38.8515625" style="2" customWidth="1"/>
    <col min="8696" max="8696" width="7.00390625" style="2" customWidth="1"/>
    <col min="8697" max="8697" width="6.7109375" style="2" customWidth="1"/>
    <col min="8698" max="8698" width="7.421875" style="2" customWidth="1"/>
    <col min="8699" max="8699" width="6.8515625" style="2" customWidth="1"/>
    <col min="8700" max="8701" width="8.57421875" style="2" customWidth="1"/>
    <col min="8702" max="8702" width="7.7109375" style="2" customWidth="1"/>
    <col min="8703" max="8703" width="8.28125" style="2" customWidth="1"/>
    <col min="8704" max="8704" width="7.28125" style="2" customWidth="1"/>
    <col min="8705" max="8705" width="8.00390625" style="2" customWidth="1"/>
    <col min="8706" max="8706" width="9.421875" style="2" customWidth="1"/>
    <col min="8707" max="8708" width="10.00390625" style="2" customWidth="1"/>
    <col min="8709" max="8709" width="10.140625" style="2" customWidth="1"/>
    <col min="8710" max="8948" width="11.421875" style="2" customWidth="1"/>
    <col min="8949" max="8949" width="4.7109375" style="2" customWidth="1"/>
    <col min="8950" max="8950" width="6.28125" style="2" customWidth="1"/>
    <col min="8951" max="8951" width="38.8515625" style="2" customWidth="1"/>
    <col min="8952" max="8952" width="7.00390625" style="2" customWidth="1"/>
    <col min="8953" max="8953" width="6.7109375" style="2" customWidth="1"/>
    <col min="8954" max="8954" width="7.421875" style="2" customWidth="1"/>
    <col min="8955" max="8955" width="6.8515625" style="2" customWidth="1"/>
    <col min="8956" max="8957" width="8.57421875" style="2" customWidth="1"/>
    <col min="8958" max="8958" width="7.7109375" style="2" customWidth="1"/>
    <col min="8959" max="8959" width="8.28125" style="2" customWidth="1"/>
    <col min="8960" max="8960" width="7.28125" style="2" customWidth="1"/>
    <col min="8961" max="8961" width="8.00390625" style="2" customWidth="1"/>
    <col min="8962" max="8962" width="9.421875" style="2" customWidth="1"/>
    <col min="8963" max="8964" width="10.00390625" style="2" customWidth="1"/>
    <col min="8965" max="8965" width="10.140625" style="2" customWidth="1"/>
    <col min="8966" max="9204" width="11.421875" style="2" customWidth="1"/>
    <col min="9205" max="9205" width="4.7109375" style="2" customWidth="1"/>
    <col min="9206" max="9206" width="6.28125" style="2" customWidth="1"/>
    <col min="9207" max="9207" width="38.8515625" style="2" customWidth="1"/>
    <col min="9208" max="9208" width="7.00390625" style="2" customWidth="1"/>
    <col min="9209" max="9209" width="6.7109375" style="2" customWidth="1"/>
    <col min="9210" max="9210" width="7.421875" style="2" customWidth="1"/>
    <col min="9211" max="9211" width="6.8515625" style="2" customWidth="1"/>
    <col min="9212" max="9213" width="8.57421875" style="2" customWidth="1"/>
    <col min="9214" max="9214" width="7.7109375" style="2" customWidth="1"/>
    <col min="9215" max="9215" width="8.28125" style="2" customWidth="1"/>
    <col min="9216" max="9216" width="7.28125" style="2" customWidth="1"/>
    <col min="9217" max="9217" width="8.00390625" style="2" customWidth="1"/>
    <col min="9218" max="9218" width="9.421875" style="2" customWidth="1"/>
    <col min="9219" max="9220" width="10.00390625" style="2" customWidth="1"/>
    <col min="9221" max="9221" width="10.140625" style="2" customWidth="1"/>
    <col min="9222" max="9460" width="11.421875" style="2" customWidth="1"/>
    <col min="9461" max="9461" width="4.7109375" style="2" customWidth="1"/>
    <col min="9462" max="9462" width="6.28125" style="2" customWidth="1"/>
    <col min="9463" max="9463" width="38.8515625" style="2" customWidth="1"/>
    <col min="9464" max="9464" width="7.00390625" style="2" customWidth="1"/>
    <col min="9465" max="9465" width="6.7109375" style="2" customWidth="1"/>
    <col min="9466" max="9466" width="7.421875" style="2" customWidth="1"/>
    <col min="9467" max="9467" width="6.8515625" style="2" customWidth="1"/>
    <col min="9468" max="9469" width="8.57421875" style="2" customWidth="1"/>
    <col min="9470" max="9470" width="7.7109375" style="2" customWidth="1"/>
    <col min="9471" max="9471" width="8.28125" style="2" customWidth="1"/>
    <col min="9472" max="9472" width="7.28125" style="2" customWidth="1"/>
    <col min="9473" max="9473" width="8.00390625" style="2" customWidth="1"/>
    <col min="9474" max="9474" width="9.421875" style="2" customWidth="1"/>
    <col min="9475" max="9476" width="10.00390625" style="2" customWidth="1"/>
    <col min="9477" max="9477" width="10.140625" style="2" customWidth="1"/>
    <col min="9478" max="9716" width="11.421875" style="2" customWidth="1"/>
    <col min="9717" max="9717" width="4.7109375" style="2" customWidth="1"/>
    <col min="9718" max="9718" width="6.28125" style="2" customWidth="1"/>
    <col min="9719" max="9719" width="38.8515625" style="2" customWidth="1"/>
    <col min="9720" max="9720" width="7.00390625" style="2" customWidth="1"/>
    <col min="9721" max="9721" width="6.7109375" style="2" customWidth="1"/>
    <col min="9722" max="9722" width="7.421875" style="2" customWidth="1"/>
    <col min="9723" max="9723" width="6.8515625" style="2" customWidth="1"/>
    <col min="9724" max="9725" width="8.57421875" style="2" customWidth="1"/>
    <col min="9726" max="9726" width="7.7109375" style="2" customWidth="1"/>
    <col min="9727" max="9727" width="8.28125" style="2" customWidth="1"/>
    <col min="9728" max="9728" width="7.28125" style="2" customWidth="1"/>
    <col min="9729" max="9729" width="8.00390625" style="2" customWidth="1"/>
    <col min="9730" max="9730" width="9.421875" style="2" customWidth="1"/>
    <col min="9731" max="9732" width="10.00390625" style="2" customWidth="1"/>
    <col min="9733" max="9733" width="10.140625" style="2" customWidth="1"/>
    <col min="9734" max="9972" width="11.421875" style="2" customWidth="1"/>
    <col min="9973" max="9973" width="4.7109375" style="2" customWidth="1"/>
    <col min="9974" max="9974" width="6.28125" style="2" customWidth="1"/>
    <col min="9975" max="9975" width="38.8515625" style="2" customWidth="1"/>
    <col min="9976" max="9976" width="7.00390625" style="2" customWidth="1"/>
    <col min="9977" max="9977" width="6.7109375" style="2" customWidth="1"/>
    <col min="9978" max="9978" width="7.421875" style="2" customWidth="1"/>
    <col min="9979" max="9979" width="6.8515625" style="2" customWidth="1"/>
    <col min="9980" max="9981" width="8.57421875" style="2" customWidth="1"/>
    <col min="9982" max="9982" width="7.7109375" style="2" customWidth="1"/>
    <col min="9983" max="9983" width="8.28125" style="2" customWidth="1"/>
    <col min="9984" max="9984" width="7.28125" style="2" customWidth="1"/>
    <col min="9985" max="9985" width="8.00390625" style="2" customWidth="1"/>
    <col min="9986" max="9986" width="9.421875" style="2" customWidth="1"/>
    <col min="9987" max="9988" width="10.00390625" style="2" customWidth="1"/>
    <col min="9989" max="9989" width="10.140625" style="2" customWidth="1"/>
    <col min="9990" max="10228" width="11.421875" style="2" customWidth="1"/>
    <col min="10229" max="10229" width="4.7109375" style="2" customWidth="1"/>
    <col min="10230" max="10230" width="6.28125" style="2" customWidth="1"/>
    <col min="10231" max="10231" width="38.8515625" style="2" customWidth="1"/>
    <col min="10232" max="10232" width="7.00390625" style="2" customWidth="1"/>
    <col min="10233" max="10233" width="6.7109375" style="2" customWidth="1"/>
    <col min="10234" max="10234" width="7.421875" style="2" customWidth="1"/>
    <col min="10235" max="10235" width="6.8515625" style="2" customWidth="1"/>
    <col min="10236" max="10237" width="8.57421875" style="2" customWidth="1"/>
    <col min="10238" max="10238" width="7.7109375" style="2" customWidth="1"/>
    <col min="10239" max="10239" width="8.28125" style="2" customWidth="1"/>
    <col min="10240" max="10240" width="7.28125" style="2" customWidth="1"/>
    <col min="10241" max="10241" width="8.00390625" style="2" customWidth="1"/>
    <col min="10242" max="10242" width="9.421875" style="2" customWidth="1"/>
    <col min="10243" max="10244" width="10.00390625" style="2" customWidth="1"/>
    <col min="10245" max="10245" width="10.140625" style="2" customWidth="1"/>
    <col min="10246" max="10484" width="11.421875" style="2" customWidth="1"/>
    <col min="10485" max="10485" width="4.7109375" style="2" customWidth="1"/>
    <col min="10486" max="10486" width="6.28125" style="2" customWidth="1"/>
    <col min="10487" max="10487" width="38.8515625" style="2" customWidth="1"/>
    <col min="10488" max="10488" width="7.00390625" style="2" customWidth="1"/>
    <col min="10489" max="10489" width="6.7109375" style="2" customWidth="1"/>
    <col min="10490" max="10490" width="7.421875" style="2" customWidth="1"/>
    <col min="10491" max="10491" width="6.8515625" style="2" customWidth="1"/>
    <col min="10492" max="10493" width="8.57421875" style="2" customWidth="1"/>
    <col min="10494" max="10494" width="7.7109375" style="2" customWidth="1"/>
    <col min="10495" max="10495" width="8.28125" style="2" customWidth="1"/>
    <col min="10496" max="10496" width="7.28125" style="2" customWidth="1"/>
    <col min="10497" max="10497" width="8.00390625" style="2" customWidth="1"/>
    <col min="10498" max="10498" width="9.421875" style="2" customWidth="1"/>
    <col min="10499" max="10500" width="10.00390625" style="2" customWidth="1"/>
    <col min="10501" max="10501" width="10.140625" style="2" customWidth="1"/>
    <col min="10502" max="10740" width="11.421875" style="2" customWidth="1"/>
    <col min="10741" max="10741" width="4.7109375" style="2" customWidth="1"/>
    <col min="10742" max="10742" width="6.28125" style="2" customWidth="1"/>
    <col min="10743" max="10743" width="38.8515625" style="2" customWidth="1"/>
    <col min="10744" max="10744" width="7.00390625" style="2" customWidth="1"/>
    <col min="10745" max="10745" width="6.7109375" style="2" customWidth="1"/>
    <col min="10746" max="10746" width="7.421875" style="2" customWidth="1"/>
    <col min="10747" max="10747" width="6.8515625" style="2" customWidth="1"/>
    <col min="10748" max="10749" width="8.57421875" style="2" customWidth="1"/>
    <col min="10750" max="10750" width="7.7109375" style="2" customWidth="1"/>
    <col min="10751" max="10751" width="8.28125" style="2" customWidth="1"/>
    <col min="10752" max="10752" width="7.28125" style="2" customWidth="1"/>
    <col min="10753" max="10753" width="8.00390625" style="2" customWidth="1"/>
    <col min="10754" max="10754" width="9.421875" style="2" customWidth="1"/>
    <col min="10755" max="10756" width="10.00390625" style="2" customWidth="1"/>
    <col min="10757" max="10757" width="10.140625" style="2" customWidth="1"/>
    <col min="10758" max="10996" width="11.421875" style="2" customWidth="1"/>
    <col min="10997" max="10997" width="4.7109375" style="2" customWidth="1"/>
    <col min="10998" max="10998" width="6.28125" style="2" customWidth="1"/>
    <col min="10999" max="10999" width="38.8515625" style="2" customWidth="1"/>
    <col min="11000" max="11000" width="7.00390625" style="2" customWidth="1"/>
    <col min="11001" max="11001" width="6.7109375" style="2" customWidth="1"/>
    <col min="11002" max="11002" width="7.421875" style="2" customWidth="1"/>
    <col min="11003" max="11003" width="6.8515625" style="2" customWidth="1"/>
    <col min="11004" max="11005" width="8.57421875" style="2" customWidth="1"/>
    <col min="11006" max="11006" width="7.7109375" style="2" customWidth="1"/>
    <col min="11007" max="11007" width="8.28125" style="2" customWidth="1"/>
    <col min="11008" max="11008" width="7.28125" style="2" customWidth="1"/>
    <col min="11009" max="11009" width="8.00390625" style="2" customWidth="1"/>
    <col min="11010" max="11010" width="9.421875" style="2" customWidth="1"/>
    <col min="11011" max="11012" width="10.00390625" style="2" customWidth="1"/>
    <col min="11013" max="11013" width="10.140625" style="2" customWidth="1"/>
    <col min="11014" max="11252" width="11.421875" style="2" customWidth="1"/>
    <col min="11253" max="11253" width="4.7109375" style="2" customWidth="1"/>
    <col min="11254" max="11254" width="6.28125" style="2" customWidth="1"/>
    <col min="11255" max="11255" width="38.8515625" style="2" customWidth="1"/>
    <col min="11256" max="11256" width="7.00390625" style="2" customWidth="1"/>
    <col min="11257" max="11257" width="6.7109375" style="2" customWidth="1"/>
    <col min="11258" max="11258" width="7.421875" style="2" customWidth="1"/>
    <col min="11259" max="11259" width="6.8515625" style="2" customWidth="1"/>
    <col min="11260" max="11261" width="8.57421875" style="2" customWidth="1"/>
    <col min="11262" max="11262" width="7.7109375" style="2" customWidth="1"/>
    <col min="11263" max="11263" width="8.28125" style="2" customWidth="1"/>
    <col min="11264" max="11264" width="7.28125" style="2" customWidth="1"/>
    <col min="11265" max="11265" width="8.00390625" style="2" customWidth="1"/>
    <col min="11266" max="11266" width="9.421875" style="2" customWidth="1"/>
    <col min="11267" max="11268" width="10.00390625" style="2" customWidth="1"/>
    <col min="11269" max="11269" width="10.140625" style="2" customWidth="1"/>
    <col min="11270" max="11508" width="11.421875" style="2" customWidth="1"/>
    <col min="11509" max="11509" width="4.7109375" style="2" customWidth="1"/>
    <col min="11510" max="11510" width="6.28125" style="2" customWidth="1"/>
    <col min="11511" max="11511" width="38.8515625" style="2" customWidth="1"/>
    <col min="11512" max="11512" width="7.00390625" style="2" customWidth="1"/>
    <col min="11513" max="11513" width="6.7109375" style="2" customWidth="1"/>
    <col min="11514" max="11514" width="7.421875" style="2" customWidth="1"/>
    <col min="11515" max="11515" width="6.8515625" style="2" customWidth="1"/>
    <col min="11516" max="11517" width="8.57421875" style="2" customWidth="1"/>
    <col min="11518" max="11518" width="7.7109375" style="2" customWidth="1"/>
    <col min="11519" max="11519" width="8.28125" style="2" customWidth="1"/>
    <col min="11520" max="11520" width="7.28125" style="2" customWidth="1"/>
    <col min="11521" max="11521" width="8.00390625" style="2" customWidth="1"/>
    <col min="11522" max="11522" width="9.421875" style="2" customWidth="1"/>
    <col min="11523" max="11524" width="10.00390625" style="2" customWidth="1"/>
    <col min="11525" max="11525" width="10.140625" style="2" customWidth="1"/>
    <col min="11526" max="11764" width="11.421875" style="2" customWidth="1"/>
    <col min="11765" max="11765" width="4.7109375" style="2" customWidth="1"/>
    <col min="11766" max="11766" width="6.28125" style="2" customWidth="1"/>
    <col min="11767" max="11767" width="38.8515625" style="2" customWidth="1"/>
    <col min="11768" max="11768" width="7.00390625" style="2" customWidth="1"/>
    <col min="11769" max="11769" width="6.7109375" style="2" customWidth="1"/>
    <col min="11770" max="11770" width="7.421875" style="2" customWidth="1"/>
    <col min="11771" max="11771" width="6.8515625" style="2" customWidth="1"/>
    <col min="11772" max="11773" width="8.57421875" style="2" customWidth="1"/>
    <col min="11774" max="11774" width="7.7109375" style="2" customWidth="1"/>
    <col min="11775" max="11775" width="8.28125" style="2" customWidth="1"/>
    <col min="11776" max="11776" width="7.28125" style="2" customWidth="1"/>
    <col min="11777" max="11777" width="8.00390625" style="2" customWidth="1"/>
    <col min="11778" max="11778" width="9.421875" style="2" customWidth="1"/>
    <col min="11779" max="11780" width="10.00390625" style="2" customWidth="1"/>
    <col min="11781" max="11781" width="10.140625" style="2" customWidth="1"/>
    <col min="11782" max="12020" width="11.421875" style="2" customWidth="1"/>
    <col min="12021" max="12021" width="4.7109375" style="2" customWidth="1"/>
    <col min="12022" max="12022" width="6.28125" style="2" customWidth="1"/>
    <col min="12023" max="12023" width="38.8515625" style="2" customWidth="1"/>
    <col min="12024" max="12024" width="7.00390625" style="2" customWidth="1"/>
    <col min="12025" max="12025" width="6.7109375" style="2" customWidth="1"/>
    <col min="12026" max="12026" width="7.421875" style="2" customWidth="1"/>
    <col min="12027" max="12027" width="6.8515625" style="2" customWidth="1"/>
    <col min="12028" max="12029" width="8.57421875" style="2" customWidth="1"/>
    <col min="12030" max="12030" width="7.7109375" style="2" customWidth="1"/>
    <col min="12031" max="12031" width="8.28125" style="2" customWidth="1"/>
    <col min="12032" max="12032" width="7.28125" style="2" customWidth="1"/>
    <col min="12033" max="12033" width="8.00390625" style="2" customWidth="1"/>
    <col min="12034" max="12034" width="9.421875" style="2" customWidth="1"/>
    <col min="12035" max="12036" width="10.00390625" style="2" customWidth="1"/>
    <col min="12037" max="12037" width="10.140625" style="2" customWidth="1"/>
    <col min="12038" max="12276" width="11.421875" style="2" customWidth="1"/>
    <col min="12277" max="12277" width="4.7109375" style="2" customWidth="1"/>
    <col min="12278" max="12278" width="6.28125" style="2" customWidth="1"/>
    <col min="12279" max="12279" width="38.8515625" style="2" customWidth="1"/>
    <col min="12280" max="12280" width="7.00390625" style="2" customWidth="1"/>
    <col min="12281" max="12281" width="6.7109375" style="2" customWidth="1"/>
    <col min="12282" max="12282" width="7.421875" style="2" customWidth="1"/>
    <col min="12283" max="12283" width="6.8515625" style="2" customWidth="1"/>
    <col min="12284" max="12285" width="8.57421875" style="2" customWidth="1"/>
    <col min="12286" max="12286" width="7.7109375" style="2" customWidth="1"/>
    <col min="12287" max="12287" width="8.28125" style="2" customWidth="1"/>
    <col min="12288" max="12288" width="7.28125" style="2" customWidth="1"/>
    <col min="12289" max="12289" width="8.00390625" style="2" customWidth="1"/>
    <col min="12290" max="12290" width="9.421875" style="2" customWidth="1"/>
    <col min="12291" max="12292" width="10.00390625" style="2" customWidth="1"/>
    <col min="12293" max="12293" width="10.140625" style="2" customWidth="1"/>
    <col min="12294" max="12532" width="11.421875" style="2" customWidth="1"/>
    <col min="12533" max="12533" width="4.7109375" style="2" customWidth="1"/>
    <col min="12534" max="12534" width="6.28125" style="2" customWidth="1"/>
    <col min="12535" max="12535" width="38.8515625" style="2" customWidth="1"/>
    <col min="12536" max="12536" width="7.00390625" style="2" customWidth="1"/>
    <col min="12537" max="12537" width="6.7109375" style="2" customWidth="1"/>
    <col min="12538" max="12538" width="7.421875" style="2" customWidth="1"/>
    <col min="12539" max="12539" width="6.8515625" style="2" customWidth="1"/>
    <col min="12540" max="12541" width="8.57421875" style="2" customWidth="1"/>
    <col min="12542" max="12542" width="7.7109375" style="2" customWidth="1"/>
    <col min="12543" max="12543" width="8.28125" style="2" customWidth="1"/>
    <col min="12544" max="12544" width="7.28125" style="2" customWidth="1"/>
    <col min="12545" max="12545" width="8.00390625" style="2" customWidth="1"/>
    <col min="12546" max="12546" width="9.421875" style="2" customWidth="1"/>
    <col min="12547" max="12548" width="10.00390625" style="2" customWidth="1"/>
    <col min="12549" max="12549" width="10.140625" style="2" customWidth="1"/>
    <col min="12550" max="12788" width="11.421875" style="2" customWidth="1"/>
    <col min="12789" max="12789" width="4.7109375" style="2" customWidth="1"/>
    <col min="12790" max="12790" width="6.28125" style="2" customWidth="1"/>
    <col min="12791" max="12791" width="38.8515625" style="2" customWidth="1"/>
    <col min="12792" max="12792" width="7.00390625" style="2" customWidth="1"/>
    <col min="12793" max="12793" width="6.7109375" style="2" customWidth="1"/>
    <col min="12794" max="12794" width="7.421875" style="2" customWidth="1"/>
    <col min="12795" max="12795" width="6.8515625" style="2" customWidth="1"/>
    <col min="12796" max="12797" width="8.57421875" style="2" customWidth="1"/>
    <col min="12798" max="12798" width="7.7109375" style="2" customWidth="1"/>
    <col min="12799" max="12799" width="8.28125" style="2" customWidth="1"/>
    <col min="12800" max="12800" width="7.28125" style="2" customWidth="1"/>
    <col min="12801" max="12801" width="8.00390625" style="2" customWidth="1"/>
    <col min="12802" max="12802" width="9.421875" style="2" customWidth="1"/>
    <col min="12803" max="12804" width="10.00390625" style="2" customWidth="1"/>
    <col min="12805" max="12805" width="10.140625" style="2" customWidth="1"/>
    <col min="12806" max="13044" width="11.421875" style="2" customWidth="1"/>
    <col min="13045" max="13045" width="4.7109375" style="2" customWidth="1"/>
    <col min="13046" max="13046" width="6.28125" style="2" customWidth="1"/>
    <col min="13047" max="13047" width="38.8515625" style="2" customWidth="1"/>
    <col min="13048" max="13048" width="7.00390625" style="2" customWidth="1"/>
    <col min="13049" max="13049" width="6.7109375" style="2" customWidth="1"/>
    <col min="13050" max="13050" width="7.421875" style="2" customWidth="1"/>
    <col min="13051" max="13051" width="6.8515625" style="2" customWidth="1"/>
    <col min="13052" max="13053" width="8.57421875" style="2" customWidth="1"/>
    <col min="13054" max="13054" width="7.7109375" style="2" customWidth="1"/>
    <col min="13055" max="13055" width="8.28125" style="2" customWidth="1"/>
    <col min="13056" max="13056" width="7.28125" style="2" customWidth="1"/>
    <col min="13057" max="13057" width="8.00390625" style="2" customWidth="1"/>
    <col min="13058" max="13058" width="9.421875" style="2" customWidth="1"/>
    <col min="13059" max="13060" width="10.00390625" style="2" customWidth="1"/>
    <col min="13061" max="13061" width="10.140625" style="2" customWidth="1"/>
    <col min="13062" max="13300" width="11.421875" style="2" customWidth="1"/>
    <col min="13301" max="13301" width="4.7109375" style="2" customWidth="1"/>
    <col min="13302" max="13302" width="6.28125" style="2" customWidth="1"/>
    <col min="13303" max="13303" width="38.8515625" style="2" customWidth="1"/>
    <col min="13304" max="13304" width="7.00390625" style="2" customWidth="1"/>
    <col min="13305" max="13305" width="6.7109375" style="2" customWidth="1"/>
    <col min="13306" max="13306" width="7.421875" style="2" customWidth="1"/>
    <col min="13307" max="13307" width="6.8515625" style="2" customWidth="1"/>
    <col min="13308" max="13309" width="8.57421875" style="2" customWidth="1"/>
    <col min="13310" max="13310" width="7.7109375" style="2" customWidth="1"/>
    <col min="13311" max="13311" width="8.28125" style="2" customWidth="1"/>
    <col min="13312" max="13312" width="7.28125" style="2" customWidth="1"/>
    <col min="13313" max="13313" width="8.00390625" style="2" customWidth="1"/>
    <col min="13314" max="13314" width="9.421875" style="2" customWidth="1"/>
    <col min="13315" max="13316" width="10.00390625" style="2" customWidth="1"/>
    <col min="13317" max="13317" width="10.140625" style="2" customWidth="1"/>
    <col min="13318" max="13556" width="11.421875" style="2" customWidth="1"/>
    <col min="13557" max="13557" width="4.7109375" style="2" customWidth="1"/>
    <col min="13558" max="13558" width="6.28125" style="2" customWidth="1"/>
    <col min="13559" max="13559" width="38.8515625" style="2" customWidth="1"/>
    <col min="13560" max="13560" width="7.00390625" style="2" customWidth="1"/>
    <col min="13561" max="13561" width="6.7109375" style="2" customWidth="1"/>
    <col min="13562" max="13562" width="7.421875" style="2" customWidth="1"/>
    <col min="13563" max="13563" width="6.8515625" style="2" customWidth="1"/>
    <col min="13564" max="13565" width="8.57421875" style="2" customWidth="1"/>
    <col min="13566" max="13566" width="7.7109375" style="2" customWidth="1"/>
    <col min="13567" max="13567" width="8.28125" style="2" customWidth="1"/>
    <col min="13568" max="13568" width="7.28125" style="2" customWidth="1"/>
    <col min="13569" max="13569" width="8.00390625" style="2" customWidth="1"/>
    <col min="13570" max="13570" width="9.421875" style="2" customWidth="1"/>
    <col min="13571" max="13572" width="10.00390625" style="2" customWidth="1"/>
    <col min="13573" max="13573" width="10.140625" style="2" customWidth="1"/>
    <col min="13574" max="13812" width="11.421875" style="2" customWidth="1"/>
    <col min="13813" max="13813" width="4.7109375" style="2" customWidth="1"/>
    <col min="13814" max="13814" width="6.28125" style="2" customWidth="1"/>
    <col min="13815" max="13815" width="38.8515625" style="2" customWidth="1"/>
    <col min="13816" max="13816" width="7.00390625" style="2" customWidth="1"/>
    <col min="13817" max="13817" width="6.7109375" style="2" customWidth="1"/>
    <col min="13818" max="13818" width="7.421875" style="2" customWidth="1"/>
    <col min="13819" max="13819" width="6.8515625" style="2" customWidth="1"/>
    <col min="13820" max="13821" width="8.57421875" style="2" customWidth="1"/>
    <col min="13822" max="13822" width="7.7109375" style="2" customWidth="1"/>
    <col min="13823" max="13823" width="8.28125" style="2" customWidth="1"/>
    <col min="13824" max="13824" width="7.28125" style="2" customWidth="1"/>
    <col min="13825" max="13825" width="8.00390625" style="2" customWidth="1"/>
    <col min="13826" max="13826" width="9.421875" style="2" customWidth="1"/>
    <col min="13827" max="13828" width="10.00390625" style="2" customWidth="1"/>
    <col min="13829" max="13829" width="10.140625" style="2" customWidth="1"/>
    <col min="13830" max="14068" width="11.421875" style="2" customWidth="1"/>
    <col min="14069" max="14069" width="4.7109375" style="2" customWidth="1"/>
    <col min="14070" max="14070" width="6.28125" style="2" customWidth="1"/>
    <col min="14071" max="14071" width="38.8515625" style="2" customWidth="1"/>
    <col min="14072" max="14072" width="7.00390625" style="2" customWidth="1"/>
    <col min="14073" max="14073" width="6.7109375" style="2" customWidth="1"/>
    <col min="14074" max="14074" width="7.421875" style="2" customWidth="1"/>
    <col min="14075" max="14075" width="6.8515625" style="2" customWidth="1"/>
    <col min="14076" max="14077" width="8.57421875" style="2" customWidth="1"/>
    <col min="14078" max="14078" width="7.7109375" style="2" customWidth="1"/>
    <col min="14079" max="14079" width="8.28125" style="2" customWidth="1"/>
    <col min="14080" max="14080" width="7.28125" style="2" customWidth="1"/>
    <col min="14081" max="14081" width="8.00390625" style="2" customWidth="1"/>
    <col min="14082" max="14082" width="9.421875" style="2" customWidth="1"/>
    <col min="14083" max="14084" width="10.00390625" style="2" customWidth="1"/>
    <col min="14085" max="14085" width="10.140625" style="2" customWidth="1"/>
    <col min="14086" max="14324" width="11.421875" style="2" customWidth="1"/>
    <col min="14325" max="14325" width="4.7109375" style="2" customWidth="1"/>
    <col min="14326" max="14326" width="6.28125" style="2" customWidth="1"/>
    <col min="14327" max="14327" width="38.8515625" style="2" customWidth="1"/>
    <col min="14328" max="14328" width="7.00390625" style="2" customWidth="1"/>
    <col min="14329" max="14329" width="6.7109375" style="2" customWidth="1"/>
    <col min="14330" max="14330" width="7.421875" style="2" customWidth="1"/>
    <col min="14331" max="14331" width="6.8515625" style="2" customWidth="1"/>
    <col min="14332" max="14333" width="8.57421875" style="2" customWidth="1"/>
    <col min="14334" max="14334" width="7.7109375" style="2" customWidth="1"/>
    <col min="14335" max="14335" width="8.28125" style="2" customWidth="1"/>
    <col min="14336" max="14336" width="7.28125" style="2" customWidth="1"/>
    <col min="14337" max="14337" width="8.00390625" style="2" customWidth="1"/>
    <col min="14338" max="14338" width="9.421875" style="2" customWidth="1"/>
    <col min="14339" max="14340" width="10.00390625" style="2" customWidth="1"/>
    <col min="14341" max="14341" width="10.140625" style="2" customWidth="1"/>
    <col min="14342" max="14580" width="11.421875" style="2" customWidth="1"/>
    <col min="14581" max="14581" width="4.7109375" style="2" customWidth="1"/>
    <col min="14582" max="14582" width="6.28125" style="2" customWidth="1"/>
    <col min="14583" max="14583" width="38.8515625" style="2" customWidth="1"/>
    <col min="14584" max="14584" width="7.00390625" style="2" customWidth="1"/>
    <col min="14585" max="14585" width="6.7109375" style="2" customWidth="1"/>
    <col min="14586" max="14586" width="7.421875" style="2" customWidth="1"/>
    <col min="14587" max="14587" width="6.8515625" style="2" customWidth="1"/>
    <col min="14588" max="14589" width="8.57421875" style="2" customWidth="1"/>
    <col min="14590" max="14590" width="7.7109375" style="2" customWidth="1"/>
    <col min="14591" max="14591" width="8.28125" style="2" customWidth="1"/>
    <col min="14592" max="14592" width="7.28125" style="2" customWidth="1"/>
    <col min="14593" max="14593" width="8.00390625" style="2" customWidth="1"/>
    <col min="14594" max="14594" width="9.421875" style="2" customWidth="1"/>
    <col min="14595" max="14596" width="10.00390625" style="2" customWidth="1"/>
    <col min="14597" max="14597" width="10.140625" style="2" customWidth="1"/>
    <col min="14598" max="14836" width="11.421875" style="2" customWidth="1"/>
    <col min="14837" max="14837" width="4.7109375" style="2" customWidth="1"/>
    <col min="14838" max="14838" width="6.28125" style="2" customWidth="1"/>
    <col min="14839" max="14839" width="38.8515625" style="2" customWidth="1"/>
    <col min="14840" max="14840" width="7.00390625" style="2" customWidth="1"/>
    <col min="14841" max="14841" width="6.7109375" style="2" customWidth="1"/>
    <col min="14842" max="14842" width="7.421875" style="2" customWidth="1"/>
    <col min="14843" max="14843" width="6.8515625" style="2" customWidth="1"/>
    <col min="14844" max="14845" width="8.57421875" style="2" customWidth="1"/>
    <col min="14846" max="14846" width="7.7109375" style="2" customWidth="1"/>
    <col min="14847" max="14847" width="8.28125" style="2" customWidth="1"/>
    <col min="14848" max="14848" width="7.28125" style="2" customWidth="1"/>
    <col min="14849" max="14849" width="8.00390625" style="2" customWidth="1"/>
    <col min="14850" max="14850" width="9.421875" style="2" customWidth="1"/>
    <col min="14851" max="14852" width="10.00390625" style="2" customWidth="1"/>
    <col min="14853" max="14853" width="10.140625" style="2" customWidth="1"/>
    <col min="14854" max="15092" width="11.421875" style="2" customWidth="1"/>
    <col min="15093" max="15093" width="4.7109375" style="2" customWidth="1"/>
    <col min="15094" max="15094" width="6.28125" style="2" customWidth="1"/>
    <col min="15095" max="15095" width="38.8515625" style="2" customWidth="1"/>
    <col min="15096" max="15096" width="7.00390625" style="2" customWidth="1"/>
    <col min="15097" max="15097" width="6.7109375" style="2" customWidth="1"/>
    <col min="15098" max="15098" width="7.421875" style="2" customWidth="1"/>
    <col min="15099" max="15099" width="6.8515625" style="2" customWidth="1"/>
    <col min="15100" max="15101" width="8.57421875" style="2" customWidth="1"/>
    <col min="15102" max="15102" width="7.7109375" style="2" customWidth="1"/>
    <col min="15103" max="15103" width="8.28125" style="2" customWidth="1"/>
    <col min="15104" max="15104" width="7.28125" style="2" customWidth="1"/>
    <col min="15105" max="15105" width="8.00390625" style="2" customWidth="1"/>
    <col min="15106" max="15106" width="9.421875" style="2" customWidth="1"/>
    <col min="15107" max="15108" width="10.00390625" style="2" customWidth="1"/>
    <col min="15109" max="15109" width="10.140625" style="2" customWidth="1"/>
    <col min="15110" max="15348" width="11.421875" style="2" customWidth="1"/>
    <col min="15349" max="15349" width="4.7109375" style="2" customWidth="1"/>
    <col min="15350" max="15350" width="6.28125" style="2" customWidth="1"/>
    <col min="15351" max="15351" width="38.8515625" style="2" customWidth="1"/>
    <col min="15352" max="15352" width="7.00390625" style="2" customWidth="1"/>
    <col min="15353" max="15353" width="6.7109375" style="2" customWidth="1"/>
    <col min="15354" max="15354" width="7.421875" style="2" customWidth="1"/>
    <col min="15355" max="15355" width="6.8515625" style="2" customWidth="1"/>
    <col min="15356" max="15357" width="8.57421875" style="2" customWidth="1"/>
    <col min="15358" max="15358" width="7.7109375" style="2" customWidth="1"/>
    <col min="15359" max="15359" width="8.28125" style="2" customWidth="1"/>
    <col min="15360" max="15360" width="7.28125" style="2" customWidth="1"/>
    <col min="15361" max="15361" width="8.00390625" style="2" customWidth="1"/>
    <col min="15362" max="15362" width="9.421875" style="2" customWidth="1"/>
    <col min="15363" max="15364" width="10.00390625" style="2" customWidth="1"/>
    <col min="15365" max="15365" width="10.140625" style="2" customWidth="1"/>
    <col min="15366" max="15604" width="11.421875" style="2" customWidth="1"/>
    <col min="15605" max="15605" width="4.7109375" style="2" customWidth="1"/>
    <col min="15606" max="15606" width="6.28125" style="2" customWidth="1"/>
    <col min="15607" max="15607" width="38.8515625" style="2" customWidth="1"/>
    <col min="15608" max="15608" width="7.00390625" style="2" customWidth="1"/>
    <col min="15609" max="15609" width="6.7109375" style="2" customWidth="1"/>
    <col min="15610" max="15610" width="7.421875" style="2" customWidth="1"/>
    <col min="15611" max="15611" width="6.8515625" style="2" customWidth="1"/>
    <col min="15612" max="15613" width="8.57421875" style="2" customWidth="1"/>
    <col min="15614" max="15614" width="7.7109375" style="2" customWidth="1"/>
    <col min="15615" max="15615" width="8.28125" style="2" customWidth="1"/>
    <col min="15616" max="15616" width="7.28125" style="2" customWidth="1"/>
    <col min="15617" max="15617" width="8.00390625" style="2" customWidth="1"/>
    <col min="15618" max="15618" width="9.421875" style="2" customWidth="1"/>
    <col min="15619" max="15620" width="10.00390625" style="2" customWidth="1"/>
    <col min="15621" max="15621" width="10.140625" style="2" customWidth="1"/>
    <col min="15622" max="15860" width="11.421875" style="2" customWidth="1"/>
    <col min="15861" max="15861" width="4.7109375" style="2" customWidth="1"/>
    <col min="15862" max="15862" width="6.28125" style="2" customWidth="1"/>
    <col min="15863" max="15863" width="38.8515625" style="2" customWidth="1"/>
    <col min="15864" max="15864" width="7.00390625" style="2" customWidth="1"/>
    <col min="15865" max="15865" width="6.7109375" style="2" customWidth="1"/>
    <col min="15866" max="15866" width="7.421875" style="2" customWidth="1"/>
    <col min="15867" max="15867" width="6.8515625" style="2" customWidth="1"/>
    <col min="15868" max="15869" width="8.57421875" style="2" customWidth="1"/>
    <col min="15870" max="15870" width="7.7109375" style="2" customWidth="1"/>
    <col min="15871" max="15871" width="8.28125" style="2" customWidth="1"/>
    <col min="15872" max="15872" width="7.28125" style="2" customWidth="1"/>
    <col min="15873" max="15873" width="8.00390625" style="2" customWidth="1"/>
    <col min="15874" max="15874" width="9.421875" style="2" customWidth="1"/>
    <col min="15875" max="15876" width="10.00390625" style="2" customWidth="1"/>
    <col min="15877" max="15877" width="10.140625" style="2" customWidth="1"/>
    <col min="15878" max="16116" width="11.421875" style="2" customWidth="1"/>
    <col min="16117" max="16117" width="4.7109375" style="2" customWidth="1"/>
    <col min="16118" max="16118" width="6.28125" style="2" customWidth="1"/>
    <col min="16119" max="16119" width="38.8515625" style="2" customWidth="1"/>
    <col min="16120" max="16120" width="7.00390625" style="2" customWidth="1"/>
    <col min="16121" max="16121" width="6.7109375" style="2" customWidth="1"/>
    <col min="16122" max="16122" width="7.421875" style="2" customWidth="1"/>
    <col min="16123" max="16123" width="6.8515625" style="2" customWidth="1"/>
    <col min="16124" max="16125" width="8.57421875" style="2" customWidth="1"/>
    <col min="16126" max="16126" width="7.7109375" style="2" customWidth="1"/>
    <col min="16127" max="16127" width="8.28125" style="2" customWidth="1"/>
    <col min="16128" max="16128" width="7.28125" style="2" customWidth="1"/>
    <col min="16129" max="16129" width="8.00390625" style="2" customWidth="1"/>
    <col min="16130" max="16130" width="9.421875" style="2" customWidth="1"/>
    <col min="16131" max="16132" width="10.00390625" style="2" customWidth="1"/>
    <col min="16133" max="16133" width="10.140625" style="2" customWidth="1"/>
    <col min="16134" max="16384" width="11.421875" style="2" customWidth="1"/>
  </cols>
  <sheetData>
    <row r="1" spans="1:4" ht="15">
      <c r="A1" s="166" t="s">
        <v>195</v>
      </c>
      <c r="B1" s="166"/>
      <c r="C1" s="166"/>
      <c r="D1" s="166"/>
    </row>
    <row r="2" spans="1:4" ht="15">
      <c r="A2" s="167" t="s">
        <v>85</v>
      </c>
      <c r="B2" s="167"/>
      <c r="C2" s="167"/>
      <c r="D2" s="167"/>
    </row>
    <row r="3" spans="1:4" ht="15">
      <c r="A3" s="168" t="s">
        <v>5</v>
      </c>
      <c r="B3" s="168"/>
      <c r="C3" s="168"/>
      <c r="D3" s="168"/>
    </row>
    <row r="4" spans="1:4" ht="31.5" customHeight="1">
      <c r="A4" s="164" t="s">
        <v>190</v>
      </c>
      <c r="B4" s="164"/>
      <c r="C4" s="164"/>
      <c r="D4" s="164"/>
    </row>
    <row r="5" spans="1:4" ht="30" customHeight="1">
      <c r="A5" s="164" t="s">
        <v>191</v>
      </c>
      <c r="B5" s="164"/>
      <c r="C5" s="164"/>
      <c r="D5" s="164"/>
    </row>
    <row r="6" spans="1:4" ht="15">
      <c r="A6" s="163" t="s">
        <v>185</v>
      </c>
      <c r="B6" s="163"/>
      <c r="C6" s="163"/>
      <c r="D6" s="163"/>
    </row>
    <row r="7" spans="1:4" ht="15">
      <c r="A7" s="164" t="s">
        <v>192</v>
      </c>
      <c r="B7" s="164"/>
      <c r="C7" s="164"/>
      <c r="D7" s="164"/>
    </row>
    <row r="8" spans="1:4" ht="107.25" customHeight="1">
      <c r="A8" s="165" t="s">
        <v>186</v>
      </c>
      <c r="B8" s="165"/>
      <c r="C8" s="165"/>
      <c r="D8" s="165"/>
    </row>
    <row r="9" spans="1:4" ht="15">
      <c r="A9" s="133" t="s">
        <v>187</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25.5">
      <c r="A12" s="12">
        <v>1</v>
      </c>
      <c r="B12" s="4" t="s">
        <v>176</v>
      </c>
      <c r="C12" s="105" t="s">
        <v>41</v>
      </c>
      <c r="D12" s="35">
        <v>3.2</v>
      </c>
    </row>
    <row r="13" spans="1:4" s="11" customFormat="1" ht="12.75">
      <c r="A13" s="12"/>
      <c r="B13" s="106" t="s">
        <v>88</v>
      </c>
      <c r="C13" s="105" t="s">
        <v>41</v>
      </c>
      <c r="D13" s="107">
        <f>0.8</f>
        <v>0.8</v>
      </c>
    </row>
    <row r="14" spans="1:4" s="11" customFormat="1" ht="12.75">
      <c r="A14" s="12"/>
      <c r="B14" s="106" t="s">
        <v>91</v>
      </c>
      <c r="C14" s="105" t="s">
        <v>41</v>
      </c>
      <c r="D14" s="107">
        <f>6.5+0.62</f>
        <v>7.12</v>
      </c>
    </row>
    <row r="15" spans="1:4" s="11" customFormat="1" ht="12.75">
      <c r="A15" s="12"/>
      <c r="B15" s="108" t="s">
        <v>89</v>
      </c>
      <c r="C15" s="105" t="s">
        <v>41</v>
      </c>
      <c r="D15" s="35">
        <f>0.15*D12</f>
        <v>0.48</v>
      </c>
    </row>
    <row r="16" spans="1:4" s="11" customFormat="1" ht="25.5">
      <c r="A16" s="12"/>
      <c r="B16" s="109" t="s">
        <v>90</v>
      </c>
      <c r="C16" s="110" t="s">
        <v>49</v>
      </c>
      <c r="D16" s="111">
        <f>1.1*D12</f>
        <v>3.5200000000000005</v>
      </c>
    </row>
    <row r="17" spans="1:4" s="11" customFormat="1" ht="25.5">
      <c r="A17" s="12">
        <v>2</v>
      </c>
      <c r="B17" s="112" t="s">
        <v>61</v>
      </c>
      <c r="C17" s="13" t="s">
        <v>42</v>
      </c>
      <c r="D17" s="10">
        <f>16+4</f>
        <v>20</v>
      </c>
    </row>
    <row r="18" spans="1:4" s="11" customFormat="1" ht="102">
      <c r="A18" s="12">
        <v>3</v>
      </c>
      <c r="B18" s="4" t="s">
        <v>177</v>
      </c>
      <c r="C18" s="13" t="s">
        <v>42</v>
      </c>
      <c r="D18" s="113">
        <v>16</v>
      </c>
    </row>
    <row r="19" spans="1:4" s="11" customFormat="1" ht="38.25">
      <c r="A19" s="12"/>
      <c r="B19" s="114" t="s">
        <v>178</v>
      </c>
      <c r="C19" s="115" t="s">
        <v>42</v>
      </c>
      <c r="D19" s="116">
        <f>ROUND(D18*1.06*2,2)</f>
        <v>33.92</v>
      </c>
    </row>
    <row r="20" spans="1:4" s="11" customFormat="1" ht="12.75">
      <c r="A20" s="12"/>
      <c r="B20" s="117" t="s">
        <v>43</v>
      </c>
      <c r="C20" s="118" t="s">
        <v>42</v>
      </c>
      <c r="D20" s="119">
        <f>ROUND(D18*1.03,2)</f>
        <v>16.48</v>
      </c>
    </row>
    <row r="21" spans="1:4" s="11" customFormat="1" ht="25.5">
      <c r="A21" s="12"/>
      <c r="B21" s="120" t="s">
        <v>87</v>
      </c>
      <c r="C21" s="115" t="s">
        <v>42</v>
      </c>
      <c r="D21" s="121">
        <f>ROUND(D18*1.03,2)</f>
        <v>16.48</v>
      </c>
    </row>
    <row r="22" spans="1:4" s="11" customFormat="1" ht="12.75">
      <c r="A22" s="12"/>
      <c r="B22" s="117" t="s">
        <v>44</v>
      </c>
      <c r="C22" s="118" t="s">
        <v>15</v>
      </c>
      <c r="D22" s="119">
        <f>ROUND(D18*2,0)</f>
        <v>32</v>
      </c>
    </row>
    <row r="23" spans="1:4" s="11" customFormat="1" ht="12.75">
      <c r="A23" s="12"/>
      <c r="B23" s="117" t="s">
        <v>45</v>
      </c>
      <c r="C23" s="118" t="s">
        <v>15</v>
      </c>
      <c r="D23" s="119">
        <f>ROUND(D18*25,0)</f>
        <v>400</v>
      </c>
    </row>
    <row r="24" spans="1:4" s="11" customFormat="1" ht="12.75">
      <c r="A24" s="12"/>
      <c r="B24" s="122" t="s">
        <v>46</v>
      </c>
      <c r="C24" s="52" t="s">
        <v>13</v>
      </c>
      <c r="D24" s="123">
        <f>ROUND(D18*1.5,2)</f>
        <v>24</v>
      </c>
    </row>
    <row r="25" spans="1:4" s="11" customFormat="1" ht="12.75">
      <c r="A25" s="12"/>
      <c r="B25" s="36" t="s">
        <v>47</v>
      </c>
      <c r="C25" s="30" t="s">
        <v>13</v>
      </c>
      <c r="D25" s="9">
        <f>ROUND(D18*1.2,2)</f>
        <v>19.2</v>
      </c>
    </row>
    <row r="26" spans="1:4" s="11" customFormat="1" ht="25.5">
      <c r="A26" s="12"/>
      <c r="B26" s="36" t="s">
        <v>86</v>
      </c>
      <c r="C26" s="30" t="s">
        <v>49</v>
      </c>
      <c r="D26" s="9">
        <f>ROUND(D18*1.05,2)</f>
        <v>16.8</v>
      </c>
    </row>
    <row r="27" spans="1:4" s="11" customFormat="1" ht="89.25">
      <c r="A27" s="12">
        <v>4</v>
      </c>
      <c r="B27" s="4" t="s">
        <v>179</v>
      </c>
      <c r="C27" s="13" t="s">
        <v>42</v>
      </c>
      <c r="D27" s="113">
        <v>4</v>
      </c>
    </row>
    <row r="28" spans="1:4" s="11" customFormat="1" ht="38.25">
      <c r="A28" s="12">
        <v>5</v>
      </c>
      <c r="B28" s="4" t="s">
        <v>92</v>
      </c>
      <c r="C28" s="118" t="s">
        <v>42</v>
      </c>
      <c r="D28" s="9">
        <f>ROUND(16+4,2)</f>
        <v>20</v>
      </c>
    </row>
    <row r="29" spans="1:4" s="11" customFormat="1" ht="12.75">
      <c r="A29" s="12"/>
      <c r="B29" s="36" t="s">
        <v>54</v>
      </c>
      <c r="C29" s="30" t="s">
        <v>52</v>
      </c>
      <c r="D29" s="9">
        <f>ROUND(D28*0.15,2)</f>
        <v>3</v>
      </c>
    </row>
    <row r="30" spans="1:4" s="11" customFormat="1" ht="12.75">
      <c r="A30" s="12"/>
      <c r="B30" s="36" t="s">
        <v>48</v>
      </c>
      <c r="C30" s="30" t="s">
        <v>49</v>
      </c>
      <c r="D30" s="9">
        <f>ROUND(D28*1.6,2)</f>
        <v>32</v>
      </c>
    </row>
    <row r="31" spans="1:4" s="11" customFormat="1" ht="12.75">
      <c r="A31" s="12"/>
      <c r="B31" s="36" t="s">
        <v>55</v>
      </c>
      <c r="C31" s="30" t="s">
        <v>42</v>
      </c>
      <c r="D31" s="9">
        <f>ROUND(D28*0.05,2)</f>
        <v>1</v>
      </c>
    </row>
    <row r="32" spans="1:4" s="11" customFormat="1" ht="12.75">
      <c r="A32" s="12"/>
      <c r="B32" s="141" t="s">
        <v>7</v>
      </c>
      <c r="C32" s="142" t="s">
        <v>8</v>
      </c>
      <c r="D32" s="143"/>
    </row>
    <row r="33" spans="1:4" s="11" customFormat="1" ht="12.75">
      <c r="A33" s="1" t="s">
        <v>4</v>
      </c>
      <c r="B33" s="144" t="s">
        <v>0</v>
      </c>
      <c r="C33" s="21"/>
      <c r="D33" s="24"/>
    </row>
    <row r="34" spans="1:4" s="11" customFormat="1" ht="12.75">
      <c r="A34" s="145"/>
      <c r="B34" s="3" t="s">
        <v>1</v>
      </c>
      <c r="C34" s="21"/>
      <c r="D34" s="24"/>
    </row>
    <row r="35" spans="1:4" s="11" customFormat="1" ht="12.75">
      <c r="A35" s="1" t="s">
        <v>3</v>
      </c>
      <c r="B35" s="144" t="s">
        <v>189</v>
      </c>
      <c r="C35" s="21"/>
      <c r="D35" s="24"/>
    </row>
    <row r="36" spans="1:4" s="11" customFormat="1" ht="12.75">
      <c r="A36" s="145"/>
      <c r="B36" s="3" t="s">
        <v>1</v>
      </c>
      <c r="C36" s="21"/>
      <c r="D36" s="24"/>
    </row>
    <row r="37" spans="1:4" s="11" customFormat="1" ht="12.75">
      <c r="A37" s="146" t="s">
        <v>2</v>
      </c>
      <c r="B37" s="147" t="s">
        <v>60</v>
      </c>
      <c r="C37" s="21"/>
      <c r="D37" s="24"/>
    </row>
    <row r="38" spans="1:4" s="11" customFormat="1" ht="12.75">
      <c r="A38" s="129"/>
      <c r="B38" s="149"/>
      <c r="C38" s="76"/>
      <c r="D38" s="150"/>
    </row>
    <row r="39" spans="1:4" s="11" customFormat="1" ht="12.75">
      <c r="A39" s="129"/>
      <c r="B39" s="149"/>
      <c r="C39" s="76"/>
      <c r="D39" s="150"/>
    </row>
    <row r="40" ht="12.75">
      <c r="D40" s="22"/>
    </row>
    <row r="41" ht="12.75">
      <c r="D41" s="22"/>
    </row>
    <row r="42" ht="12.75">
      <c r="D42" s="22"/>
    </row>
    <row r="43" ht="12.75">
      <c r="D43" s="22"/>
    </row>
  </sheetData>
  <mergeCells count="8">
    <mergeCell ref="A6:D6"/>
    <mergeCell ref="A7:D7"/>
    <mergeCell ref="A8:D8"/>
    <mergeCell ref="A1:D1"/>
    <mergeCell ref="A2:D2"/>
    <mergeCell ref="A3:D3"/>
    <mergeCell ref="A4:D4"/>
    <mergeCell ref="A5:D5"/>
  </mergeCells>
  <conditionalFormatting sqref="C21">
    <cfRule type="cellIs" priority="17" dxfId="0" operator="equal" stopIfTrue="1">
      <formula>0</formula>
    </cfRule>
    <cfRule type="expression" priority="18" dxfId="0" stopIfTrue="1">
      <formula>#DIV/0!</formula>
    </cfRule>
  </conditionalFormatting>
  <conditionalFormatting sqref="C17">
    <cfRule type="cellIs" priority="13" dxfId="0" operator="equal" stopIfTrue="1">
      <formula>0</formula>
    </cfRule>
    <cfRule type="expression" priority="14" dxfId="0" stopIfTrue="1">
      <formula>#DIV/0!</formula>
    </cfRule>
  </conditionalFormatting>
  <conditionalFormatting sqref="C14">
    <cfRule type="cellIs" priority="11" dxfId="0" operator="equal" stopIfTrue="1">
      <formula>0</formula>
    </cfRule>
    <cfRule type="expression" priority="12" dxfId="0" stopIfTrue="1">
      <formula>#DIV/0!</formula>
    </cfRule>
  </conditionalFormatting>
  <conditionalFormatting sqref="C18">
    <cfRule type="cellIs" priority="21" dxfId="0" operator="equal" stopIfTrue="1">
      <formula>0</formula>
    </cfRule>
    <cfRule type="expression" priority="22" dxfId="0" stopIfTrue="1">
      <formula>#DIV/0!</formula>
    </cfRule>
  </conditionalFormatting>
  <conditionalFormatting sqref="C20 C22:C26">
    <cfRule type="cellIs" priority="23" dxfId="0" operator="equal" stopIfTrue="1">
      <formula>0</formula>
    </cfRule>
    <cfRule type="expression" priority="24" dxfId="0" stopIfTrue="1">
      <formula>#DIV/0!</formula>
    </cfRule>
  </conditionalFormatting>
  <conditionalFormatting sqref="C19">
    <cfRule type="cellIs" priority="19" dxfId="0" operator="equal" stopIfTrue="1">
      <formula>0</formula>
    </cfRule>
    <cfRule type="expression" priority="20" dxfId="0" stopIfTrue="1">
      <formula>#DIV/0!</formula>
    </cfRule>
  </conditionalFormatting>
  <conditionalFormatting sqref="C12:C13 C15:C16">
    <cfRule type="cellIs" priority="15" dxfId="0" operator="equal" stopIfTrue="1">
      <formula>0</formula>
    </cfRule>
    <cfRule type="expression" priority="16" dxfId="0" stopIfTrue="1">
      <formula>#DIV/0!</formula>
    </cfRule>
  </conditionalFormatting>
  <conditionalFormatting sqref="C28:C31 C38:C39">
    <cfRule type="cellIs" priority="7" dxfId="0" operator="equal" stopIfTrue="1">
      <formula>0</formula>
    </cfRule>
    <cfRule type="expression" priority="8" dxfId="0" stopIfTrue="1">
      <formula>#DIV/0!</formula>
    </cfRule>
  </conditionalFormatting>
  <conditionalFormatting sqref="C27">
    <cfRule type="cellIs" priority="3" dxfId="0" operator="equal" stopIfTrue="1">
      <formula>0</formula>
    </cfRule>
    <cfRule type="expression" priority="4" dxfId="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79"/>
  <sheetViews>
    <sheetView showZeros="0" view="pageBreakPreview" zoomScale="60" workbookViewId="0" topLeftCell="A49">
      <selection activeCell="F8" sqref="F8"/>
    </sheetView>
  </sheetViews>
  <sheetFormatPr defaultColWidth="11.421875" defaultRowHeight="15"/>
  <cols>
    <col min="1" max="1" width="11.57421875" style="24" customWidth="1"/>
    <col min="2" max="2" width="38.8515625" style="24" customWidth="1"/>
    <col min="3" max="3" width="13.421875" style="24" customWidth="1"/>
    <col min="4" max="4" width="14.140625" style="24" customWidth="1"/>
    <col min="5" max="5" width="10.140625" style="25" customWidth="1"/>
    <col min="6" max="244" width="11.421875" style="25" customWidth="1"/>
    <col min="245" max="245" width="4.7109375" style="25" customWidth="1"/>
    <col min="246" max="246" width="6.28125" style="25" customWidth="1"/>
    <col min="247" max="247" width="38.8515625" style="25" customWidth="1"/>
    <col min="248" max="248" width="7.00390625" style="25" customWidth="1"/>
    <col min="249" max="249" width="6.7109375" style="25" customWidth="1"/>
    <col min="250" max="250" width="7.421875" style="25" customWidth="1"/>
    <col min="251" max="251" width="6.8515625" style="25" customWidth="1"/>
    <col min="252" max="253" width="8.57421875" style="25" customWidth="1"/>
    <col min="254" max="254" width="7.7109375" style="25" customWidth="1"/>
    <col min="255" max="255" width="8.28125" style="25" customWidth="1"/>
    <col min="256" max="256" width="7.28125" style="25" customWidth="1"/>
    <col min="257" max="257" width="8.00390625" style="25" customWidth="1"/>
    <col min="258" max="258" width="9.421875" style="25" customWidth="1"/>
    <col min="259" max="260" width="10.00390625" style="25" customWidth="1"/>
    <col min="261" max="261" width="10.140625" style="25" customWidth="1"/>
    <col min="262" max="500" width="11.421875" style="25" customWidth="1"/>
    <col min="501" max="501" width="4.7109375" style="25" customWidth="1"/>
    <col min="502" max="502" width="6.28125" style="25" customWidth="1"/>
    <col min="503" max="503" width="38.8515625" style="25" customWidth="1"/>
    <col min="504" max="504" width="7.00390625" style="25" customWidth="1"/>
    <col min="505" max="505" width="6.7109375" style="25" customWidth="1"/>
    <col min="506" max="506" width="7.421875" style="25" customWidth="1"/>
    <col min="507" max="507" width="6.8515625" style="25" customWidth="1"/>
    <col min="508" max="509" width="8.57421875" style="25" customWidth="1"/>
    <col min="510" max="510" width="7.7109375" style="25" customWidth="1"/>
    <col min="511" max="511" width="8.28125" style="25" customWidth="1"/>
    <col min="512" max="512" width="7.28125" style="25" customWidth="1"/>
    <col min="513" max="513" width="8.00390625" style="25" customWidth="1"/>
    <col min="514" max="514" width="9.421875" style="25" customWidth="1"/>
    <col min="515" max="516" width="10.00390625" style="25" customWidth="1"/>
    <col min="517" max="517" width="10.140625" style="25" customWidth="1"/>
    <col min="518" max="756" width="11.421875" style="25" customWidth="1"/>
    <col min="757" max="757" width="4.7109375" style="25" customWidth="1"/>
    <col min="758" max="758" width="6.28125" style="25" customWidth="1"/>
    <col min="759" max="759" width="38.8515625" style="25" customWidth="1"/>
    <col min="760" max="760" width="7.00390625" style="25" customWidth="1"/>
    <col min="761" max="761" width="6.7109375" style="25" customWidth="1"/>
    <col min="762" max="762" width="7.421875" style="25" customWidth="1"/>
    <col min="763" max="763" width="6.8515625" style="25" customWidth="1"/>
    <col min="764" max="765" width="8.57421875" style="25" customWidth="1"/>
    <col min="766" max="766" width="7.7109375" style="25" customWidth="1"/>
    <col min="767" max="767" width="8.28125" style="25" customWidth="1"/>
    <col min="768" max="768" width="7.28125" style="25" customWidth="1"/>
    <col min="769" max="769" width="8.00390625" style="25" customWidth="1"/>
    <col min="770" max="770" width="9.421875" style="25" customWidth="1"/>
    <col min="771" max="772" width="10.00390625" style="25" customWidth="1"/>
    <col min="773" max="773" width="10.140625" style="25" customWidth="1"/>
    <col min="774" max="1012" width="11.421875" style="25" customWidth="1"/>
    <col min="1013" max="1013" width="4.7109375" style="25" customWidth="1"/>
    <col min="1014" max="1014" width="6.28125" style="25" customWidth="1"/>
    <col min="1015" max="1015" width="38.8515625" style="25" customWidth="1"/>
    <col min="1016" max="1016" width="7.00390625" style="25" customWidth="1"/>
    <col min="1017" max="1017" width="6.7109375" style="25" customWidth="1"/>
    <col min="1018" max="1018" width="7.421875" style="25" customWidth="1"/>
    <col min="1019" max="1019" width="6.8515625" style="25" customWidth="1"/>
    <col min="1020" max="1021" width="8.57421875" style="25" customWidth="1"/>
    <col min="1022" max="1022" width="7.7109375" style="25" customWidth="1"/>
    <col min="1023" max="1023" width="8.28125" style="25" customWidth="1"/>
    <col min="1024" max="1024" width="7.28125" style="25" customWidth="1"/>
    <col min="1025" max="1025" width="8.00390625" style="25" customWidth="1"/>
    <col min="1026" max="1026" width="9.421875" style="25" customWidth="1"/>
    <col min="1027" max="1028" width="10.00390625" style="25" customWidth="1"/>
    <col min="1029" max="1029" width="10.140625" style="25" customWidth="1"/>
    <col min="1030" max="1268" width="11.421875" style="25" customWidth="1"/>
    <col min="1269" max="1269" width="4.7109375" style="25" customWidth="1"/>
    <col min="1270" max="1270" width="6.28125" style="25" customWidth="1"/>
    <col min="1271" max="1271" width="38.8515625" style="25" customWidth="1"/>
    <col min="1272" max="1272" width="7.00390625" style="25" customWidth="1"/>
    <col min="1273" max="1273" width="6.7109375" style="25" customWidth="1"/>
    <col min="1274" max="1274" width="7.421875" style="25" customWidth="1"/>
    <col min="1275" max="1275" width="6.8515625" style="25" customWidth="1"/>
    <col min="1276" max="1277" width="8.57421875" style="25" customWidth="1"/>
    <col min="1278" max="1278" width="7.7109375" style="25" customWidth="1"/>
    <col min="1279" max="1279" width="8.28125" style="25" customWidth="1"/>
    <col min="1280" max="1280" width="7.28125" style="25" customWidth="1"/>
    <col min="1281" max="1281" width="8.00390625" style="25" customWidth="1"/>
    <col min="1282" max="1282" width="9.421875" style="25" customWidth="1"/>
    <col min="1283" max="1284" width="10.00390625" style="25" customWidth="1"/>
    <col min="1285" max="1285" width="10.140625" style="25" customWidth="1"/>
    <col min="1286" max="1524" width="11.421875" style="25" customWidth="1"/>
    <col min="1525" max="1525" width="4.7109375" style="25" customWidth="1"/>
    <col min="1526" max="1526" width="6.28125" style="25" customWidth="1"/>
    <col min="1527" max="1527" width="38.8515625" style="25" customWidth="1"/>
    <col min="1528" max="1528" width="7.00390625" style="25" customWidth="1"/>
    <col min="1529" max="1529" width="6.7109375" style="25" customWidth="1"/>
    <col min="1530" max="1530" width="7.421875" style="25" customWidth="1"/>
    <col min="1531" max="1531" width="6.8515625" style="25" customWidth="1"/>
    <col min="1532" max="1533" width="8.57421875" style="25" customWidth="1"/>
    <col min="1534" max="1534" width="7.7109375" style="25" customWidth="1"/>
    <col min="1535" max="1535" width="8.28125" style="25" customWidth="1"/>
    <col min="1536" max="1536" width="7.28125" style="25" customWidth="1"/>
    <col min="1537" max="1537" width="8.00390625" style="25" customWidth="1"/>
    <col min="1538" max="1538" width="9.421875" style="25" customWidth="1"/>
    <col min="1539" max="1540" width="10.00390625" style="25" customWidth="1"/>
    <col min="1541" max="1541" width="10.140625" style="25" customWidth="1"/>
    <col min="1542" max="1780" width="11.421875" style="25" customWidth="1"/>
    <col min="1781" max="1781" width="4.7109375" style="25" customWidth="1"/>
    <col min="1782" max="1782" width="6.28125" style="25" customWidth="1"/>
    <col min="1783" max="1783" width="38.8515625" style="25" customWidth="1"/>
    <col min="1784" max="1784" width="7.00390625" style="25" customWidth="1"/>
    <col min="1785" max="1785" width="6.7109375" style="25" customWidth="1"/>
    <col min="1786" max="1786" width="7.421875" style="25" customWidth="1"/>
    <col min="1787" max="1787" width="6.8515625" style="25" customWidth="1"/>
    <col min="1788" max="1789" width="8.57421875" style="25" customWidth="1"/>
    <col min="1790" max="1790" width="7.7109375" style="25" customWidth="1"/>
    <col min="1791" max="1791" width="8.28125" style="25" customWidth="1"/>
    <col min="1792" max="1792" width="7.28125" style="25" customWidth="1"/>
    <col min="1793" max="1793" width="8.00390625" style="25" customWidth="1"/>
    <col min="1794" max="1794" width="9.421875" style="25" customWidth="1"/>
    <col min="1795" max="1796" width="10.00390625" style="25" customWidth="1"/>
    <col min="1797" max="1797" width="10.140625" style="25" customWidth="1"/>
    <col min="1798" max="2036" width="11.421875" style="25" customWidth="1"/>
    <col min="2037" max="2037" width="4.7109375" style="25" customWidth="1"/>
    <col min="2038" max="2038" width="6.28125" style="25" customWidth="1"/>
    <col min="2039" max="2039" width="38.8515625" style="25" customWidth="1"/>
    <col min="2040" max="2040" width="7.00390625" style="25" customWidth="1"/>
    <col min="2041" max="2041" width="6.7109375" style="25" customWidth="1"/>
    <col min="2042" max="2042" width="7.421875" style="25" customWidth="1"/>
    <col min="2043" max="2043" width="6.8515625" style="25" customWidth="1"/>
    <col min="2044" max="2045" width="8.57421875" style="25" customWidth="1"/>
    <col min="2046" max="2046" width="7.7109375" style="25" customWidth="1"/>
    <col min="2047" max="2047" width="8.28125" style="25" customWidth="1"/>
    <col min="2048" max="2048" width="7.28125" style="25" customWidth="1"/>
    <col min="2049" max="2049" width="8.00390625" style="25" customWidth="1"/>
    <col min="2050" max="2050" width="9.421875" style="25" customWidth="1"/>
    <col min="2051" max="2052" width="10.00390625" style="25" customWidth="1"/>
    <col min="2053" max="2053" width="10.140625" style="25" customWidth="1"/>
    <col min="2054" max="2292" width="11.421875" style="25" customWidth="1"/>
    <col min="2293" max="2293" width="4.7109375" style="25" customWidth="1"/>
    <col min="2294" max="2294" width="6.28125" style="25" customWidth="1"/>
    <col min="2295" max="2295" width="38.8515625" style="25" customWidth="1"/>
    <col min="2296" max="2296" width="7.00390625" style="25" customWidth="1"/>
    <col min="2297" max="2297" width="6.7109375" style="25" customWidth="1"/>
    <col min="2298" max="2298" width="7.421875" style="25" customWidth="1"/>
    <col min="2299" max="2299" width="6.8515625" style="25" customWidth="1"/>
    <col min="2300" max="2301" width="8.57421875" style="25" customWidth="1"/>
    <col min="2302" max="2302" width="7.7109375" style="25" customWidth="1"/>
    <col min="2303" max="2303" width="8.28125" style="25" customWidth="1"/>
    <col min="2304" max="2304" width="7.28125" style="25" customWidth="1"/>
    <col min="2305" max="2305" width="8.00390625" style="25" customWidth="1"/>
    <col min="2306" max="2306" width="9.421875" style="25" customWidth="1"/>
    <col min="2307" max="2308" width="10.00390625" style="25" customWidth="1"/>
    <col min="2309" max="2309" width="10.140625" style="25" customWidth="1"/>
    <col min="2310" max="2548" width="11.421875" style="25" customWidth="1"/>
    <col min="2549" max="2549" width="4.7109375" style="25" customWidth="1"/>
    <col min="2550" max="2550" width="6.28125" style="25" customWidth="1"/>
    <col min="2551" max="2551" width="38.8515625" style="25" customWidth="1"/>
    <col min="2552" max="2552" width="7.00390625" style="25" customWidth="1"/>
    <col min="2553" max="2553" width="6.7109375" style="25" customWidth="1"/>
    <col min="2554" max="2554" width="7.421875" style="25" customWidth="1"/>
    <col min="2555" max="2555" width="6.8515625" style="25" customWidth="1"/>
    <col min="2556" max="2557" width="8.57421875" style="25" customWidth="1"/>
    <col min="2558" max="2558" width="7.7109375" style="25" customWidth="1"/>
    <col min="2559" max="2559" width="8.28125" style="25" customWidth="1"/>
    <col min="2560" max="2560" width="7.28125" style="25" customWidth="1"/>
    <col min="2561" max="2561" width="8.00390625" style="25" customWidth="1"/>
    <col min="2562" max="2562" width="9.421875" style="25" customWidth="1"/>
    <col min="2563" max="2564" width="10.00390625" style="25" customWidth="1"/>
    <col min="2565" max="2565" width="10.140625" style="25" customWidth="1"/>
    <col min="2566" max="2804" width="11.421875" style="25" customWidth="1"/>
    <col min="2805" max="2805" width="4.7109375" style="25" customWidth="1"/>
    <col min="2806" max="2806" width="6.28125" style="25" customWidth="1"/>
    <col min="2807" max="2807" width="38.8515625" style="25" customWidth="1"/>
    <col min="2808" max="2808" width="7.00390625" style="25" customWidth="1"/>
    <col min="2809" max="2809" width="6.7109375" style="25" customWidth="1"/>
    <col min="2810" max="2810" width="7.421875" style="25" customWidth="1"/>
    <col min="2811" max="2811" width="6.8515625" style="25" customWidth="1"/>
    <col min="2812" max="2813" width="8.57421875" style="25" customWidth="1"/>
    <col min="2814" max="2814" width="7.7109375" style="25" customWidth="1"/>
    <col min="2815" max="2815" width="8.28125" style="25" customWidth="1"/>
    <col min="2816" max="2816" width="7.28125" style="25" customWidth="1"/>
    <col min="2817" max="2817" width="8.00390625" style="25" customWidth="1"/>
    <col min="2818" max="2818" width="9.421875" style="25" customWidth="1"/>
    <col min="2819" max="2820" width="10.00390625" style="25" customWidth="1"/>
    <col min="2821" max="2821" width="10.140625" style="25" customWidth="1"/>
    <col min="2822" max="3060" width="11.421875" style="25" customWidth="1"/>
    <col min="3061" max="3061" width="4.7109375" style="25" customWidth="1"/>
    <col min="3062" max="3062" width="6.28125" style="25" customWidth="1"/>
    <col min="3063" max="3063" width="38.8515625" style="25" customWidth="1"/>
    <col min="3064" max="3064" width="7.00390625" style="25" customWidth="1"/>
    <col min="3065" max="3065" width="6.7109375" style="25" customWidth="1"/>
    <col min="3066" max="3066" width="7.421875" style="25" customWidth="1"/>
    <col min="3067" max="3067" width="6.8515625" style="25" customWidth="1"/>
    <col min="3068" max="3069" width="8.57421875" style="25" customWidth="1"/>
    <col min="3070" max="3070" width="7.7109375" style="25" customWidth="1"/>
    <col min="3071" max="3071" width="8.28125" style="25" customWidth="1"/>
    <col min="3072" max="3072" width="7.28125" style="25" customWidth="1"/>
    <col min="3073" max="3073" width="8.00390625" style="25" customWidth="1"/>
    <col min="3074" max="3074" width="9.421875" style="25" customWidth="1"/>
    <col min="3075" max="3076" width="10.00390625" style="25" customWidth="1"/>
    <col min="3077" max="3077" width="10.140625" style="25" customWidth="1"/>
    <col min="3078" max="3316" width="11.421875" style="25" customWidth="1"/>
    <col min="3317" max="3317" width="4.7109375" style="25" customWidth="1"/>
    <col min="3318" max="3318" width="6.28125" style="25" customWidth="1"/>
    <col min="3319" max="3319" width="38.8515625" style="25" customWidth="1"/>
    <col min="3320" max="3320" width="7.00390625" style="25" customWidth="1"/>
    <col min="3321" max="3321" width="6.7109375" style="25" customWidth="1"/>
    <col min="3322" max="3322" width="7.421875" style="25" customWidth="1"/>
    <col min="3323" max="3323" width="6.8515625" style="25" customWidth="1"/>
    <col min="3324" max="3325" width="8.57421875" style="25" customWidth="1"/>
    <col min="3326" max="3326" width="7.7109375" style="25" customWidth="1"/>
    <col min="3327" max="3327" width="8.28125" style="25" customWidth="1"/>
    <col min="3328" max="3328" width="7.28125" style="25" customWidth="1"/>
    <col min="3329" max="3329" width="8.00390625" style="25" customWidth="1"/>
    <col min="3330" max="3330" width="9.421875" style="25" customWidth="1"/>
    <col min="3331" max="3332" width="10.00390625" style="25" customWidth="1"/>
    <col min="3333" max="3333" width="10.140625" style="25" customWidth="1"/>
    <col min="3334" max="3572" width="11.421875" style="25" customWidth="1"/>
    <col min="3573" max="3573" width="4.7109375" style="25" customWidth="1"/>
    <col min="3574" max="3574" width="6.28125" style="25" customWidth="1"/>
    <col min="3575" max="3575" width="38.8515625" style="25" customWidth="1"/>
    <col min="3576" max="3576" width="7.00390625" style="25" customWidth="1"/>
    <col min="3577" max="3577" width="6.7109375" style="25" customWidth="1"/>
    <col min="3578" max="3578" width="7.421875" style="25" customWidth="1"/>
    <col min="3579" max="3579" width="6.8515625" style="25" customWidth="1"/>
    <col min="3580" max="3581" width="8.57421875" style="25" customWidth="1"/>
    <col min="3582" max="3582" width="7.7109375" style="25" customWidth="1"/>
    <col min="3583" max="3583" width="8.28125" style="25" customWidth="1"/>
    <col min="3584" max="3584" width="7.28125" style="25" customWidth="1"/>
    <col min="3585" max="3585" width="8.00390625" style="25" customWidth="1"/>
    <col min="3586" max="3586" width="9.421875" style="25" customWidth="1"/>
    <col min="3587" max="3588" width="10.00390625" style="25" customWidth="1"/>
    <col min="3589" max="3589" width="10.140625" style="25" customWidth="1"/>
    <col min="3590" max="3828" width="11.421875" style="25" customWidth="1"/>
    <col min="3829" max="3829" width="4.7109375" style="25" customWidth="1"/>
    <col min="3830" max="3830" width="6.28125" style="25" customWidth="1"/>
    <col min="3831" max="3831" width="38.8515625" style="25" customWidth="1"/>
    <col min="3832" max="3832" width="7.00390625" style="25" customWidth="1"/>
    <col min="3833" max="3833" width="6.7109375" style="25" customWidth="1"/>
    <col min="3834" max="3834" width="7.421875" style="25" customWidth="1"/>
    <col min="3835" max="3835" width="6.8515625" style="25" customWidth="1"/>
    <col min="3836" max="3837" width="8.57421875" style="25" customWidth="1"/>
    <col min="3838" max="3838" width="7.7109375" style="25" customWidth="1"/>
    <col min="3839" max="3839" width="8.28125" style="25" customWidth="1"/>
    <col min="3840" max="3840" width="7.28125" style="25" customWidth="1"/>
    <col min="3841" max="3841" width="8.00390625" style="25" customWidth="1"/>
    <col min="3842" max="3842" width="9.421875" style="25" customWidth="1"/>
    <col min="3843" max="3844" width="10.00390625" style="25" customWidth="1"/>
    <col min="3845" max="3845" width="10.140625" style="25" customWidth="1"/>
    <col min="3846" max="4084" width="11.421875" style="25" customWidth="1"/>
    <col min="4085" max="4085" width="4.7109375" style="25" customWidth="1"/>
    <col min="4086" max="4086" width="6.28125" style="25" customWidth="1"/>
    <col min="4087" max="4087" width="38.8515625" style="25" customWidth="1"/>
    <col min="4088" max="4088" width="7.00390625" style="25" customWidth="1"/>
    <col min="4089" max="4089" width="6.7109375" style="25" customWidth="1"/>
    <col min="4090" max="4090" width="7.421875" style="25" customWidth="1"/>
    <col min="4091" max="4091" width="6.8515625" style="25" customWidth="1"/>
    <col min="4092" max="4093" width="8.57421875" style="25" customWidth="1"/>
    <col min="4094" max="4094" width="7.7109375" style="25" customWidth="1"/>
    <col min="4095" max="4095" width="8.28125" style="25" customWidth="1"/>
    <col min="4096" max="4096" width="7.28125" style="25" customWidth="1"/>
    <col min="4097" max="4097" width="8.00390625" style="25" customWidth="1"/>
    <col min="4098" max="4098" width="9.421875" style="25" customWidth="1"/>
    <col min="4099" max="4100" width="10.00390625" style="25" customWidth="1"/>
    <col min="4101" max="4101" width="10.140625" style="25" customWidth="1"/>
    <col min="4102" max="4340" width="11.421875" style="25" customWidth="1"/>
    <col min="4341" max="4341" width="4.7109375" style="25" customWidth="1"/>
    <col min="4342" max="4342" width="6.28125" style="25" customWidth="1"/>
    <col min="4343" max="4343" width="38.8515625" style="25" customWidth="1"/>
    <col min="4344" max="4344" width="7.00390625" style="25" customWidth="1"/>
    <col min="4345" max="4345" width="6.7109375" style="25" customWidth="1"/>
    <col min="4346" max="4346" width="7.421875" style="25" customWidth="1"/>
    <col min="4347" max="4347" width="6.8515625" style="25" customWidth="1"/>
    <col min="4348" max="4349" width="8.57421875" style="25" customWidth="1"/>
    <col min="4350" max="4350" width="7.7109375" style="25" customWidth="1"/>
    <col min="4351" max="4351" width="8.28125" style="25" customWidth="1"/>
    <col min="4352" max="4352" width="7.28125" style="25" customWidth="1"/>
    <col min="4353" max="4353" width="8.00390625" style="25" customWidth="1"/>
    <col min="4354" max="4354" width="9.421875" style="25" customWidth="1"/>
    <col min="4355" max="4356" width="10.00390625" style="25" customWidth="1"/>
    <col min="4357" max="4357" width="10.140625" style="25" customWidth="1"/>
    <col min="4358" max="4596" width="11.421875" style="25" customWidth="1"/>
    <col min="4597" max="4597" width="4.7109375" style="25" customWidth="1"/>
    <col min="4598" max="4598" width="6.28125" style="25" customWidth="1"/>
    <col min="4599" max="4599" width="38.8515625" style="25" customWidth="1"/>
    <col min="4600" max="4600" width="7.00390625" style="25" customWidth="1"/>
    <col min="4601" max="4601" width="6.7109375" style="25" customWidth="1"/>
    <col min="4602" max="4602" width="7.421875" style="25" customWidth="1"/>
    <col min="4603" max="4603" width="6.8515625" style="25" customWidth="1"/>
    <col min="4604" max="4605" width="8.57421875" style="25" customWidth="1"/>
    <col min="4606" max="4606" width="7.7109375" style="25" customWidth="1"/>
    <col min="4607" max="4607" width="8.28125" style="25" customWidth="1"/>
    <col min="4608" max="4608" width="7.28125" style="25" customWidth="1"/>
    <col min="4609" max="4609" width="8.00390625" style="25" customWidth="1"/>
    <col min="4610" max="4610" width="9.421875" style="25" customWidth="1"/>
    <col min="4611" max="4612" width="10.00390625" style="25" customWidth="1"/>
    <col min="4613" max="4613" width="10.140625" style="25" customWidth="1"/>
    <col min="4614" max="4852" width="11.421875" style="25" customWidth="1"/>
    <col min="4853" max="4853" width="4.7109375" style="25" customWidth="1"/>
    <col min="4854" max="4854" width="6.28125" style="25" customWidth="1"/>
    <col min="4855" max="4855" width="38.8515625" style="25" customWidth="1"/>
    <col min="4856" max="4856" width="7.00390625" style="25" customWidth="1"/>
    <col min="4857" max="4857" width="6.7109375" style="25" customWidth="1"/>
    <col min="4858" max="4858" width="7.421875" style="25" customWidth="1"/>
    <col min="4859" max="4859" width="6.8515625" style="25" customWidth="1"/>
    <col min="4860" max="4861" width="8.57421875" style="25" customWidth="1"/>
    <col min="4862" max="4862" width="7.7109375" style="25" customWidth="1"/>
    <col min="4863" max="4863" width="8.28125" style="25" customWidth="1"/>
    <col min="4864" max="4864" width="7.28125" style="25" customWidth="1"/>
    <col min="4865" max="4865" width="8.00390625" style="25" customWidth="1"/>
    <col min="4866" max="4866" width="9.421875" style="25" customWidth="1"/>
    <col min="4867" max="4868" width="10.00390625" style="25" customWidth="1"/>
    <col min="4869" max="4869" width="10.140625" style="25" customWidth="1"/>
    <col min="4870" max="5108" width="11.421875" style="25" customWidth="1"/>
    <col min="5109" max="5109" width="4.7109375" style="25" customWidth="1"/>
    <col min="5110" max="5110" width="6.28125" style="25" customWidth="1"/>
    <col min="5111" max="5111" width="38.8515625" style="25" customWidth="1"/>
    <col min="5112" max="5112" width="7.00390625" style="25" customWidth="1"/>
    <col min="5113" max="5113" width="6.7109375" style="25" customWidth="1"/>
    <col min="5114" max="5114" width="7.421875" style="25" customWidth="1"/>
    <col min="5115" max="5115" width="6.8515625" style="25" customWidth="1"/>
    <col min="5116" max="5117" width="8.57421875" style="25" customWidth="1"/>
    <col min="5118" max="5118" width="7.7109375" style="25" customWidth="1"/>
    <col min="5119" max="5119" width="8.28125" style="25" customWidth="1"/>
    <col min="5120" max="5120" width="7.28125" style="25" customWidth="1"/>
    <col min="5121" max="5121" width="8.00390625" style="25" customWidth="1"/>
    <col min="5122" max="5122" width="9.421875" style="25" customWidth="1"/>
    <col min="5123" max="5124" width="10.00390625" style="25" customWidth="1"/>
    <col min="5125" max="5125" width="10.140625" style="25" customWidth="1"/>
    <col min="5126" max="5364" width="11.421875" style="25" customWidth="1"/>
    <col min="5365" max="5365" width="4.7109375" style="25" customWidth="1"/>
    <col min="5366" max="5366" width="6.28125" style="25" customWidth="1"/>
    <col min="5367" max="5367" width="38.8515625" style="25" customWidth="1"/>
    <col min="5368" max="5368" width="7.00390625" style="25" customWidth="1"/>
    <col min="5369" max="5369" width="6.7109375" style="25" customWidth="1"/>
    <col min="5370" max="5370" width="7.421875" style="25" customWidth="1"/>
    <col min="5371" max="5371" width="6.8515625" style="25" customWidth="1"/>
    <col min="5372" max="5373" width="8.57421875" style="25" customWidth="1"/>
    <col min="5374" max="5374" width="7.7109375" style="25" customWidth="1"/>
    <col min="5375" max="5375" width="8.28125" style="25" customWidth="1"/>
    <col min="5376" max="5376" width="7.28125" style="25" customWidth="1"/>
    <col min="5377" max="5377" width="8.00390625" style="25" customWidth="1"/>
    <col min="5378" max="5378" width="9.421875" style="25" customWidth="1"/>
    <col min="5379" max="5380" width="10.00390625" style="25" customWidth="1"/>
    <col min="5381" max="5381" width="10.140625" style="25" customWidth="1"/>
    <col min="5382" max="5620" width="11.421875" style="25" customWidth="1"/>
    <col min="5621" max="5621" width="4.7109375" style="25" customWidth="1"/>
    <col min="5622" max="5622" width="6.28125" style="25" customWidth="1"/>
    <col min="5623" max="5623" width="38.8515625" style="25" customWidth="1"/>
    <col min="5624" max="5624" width="7.00390625" style="25" customWidth="1"/>
    <col min="5625" max="5625" width="6.7109375" style="25" customWidth="1"/>
    <col min="5626" max="5626" width="7.421875" style="25" customWidth="1"/>
    <col min="5627" max="5627" width="6.8515625" style="25" customWidth="1"/>
    <col min="5628" max="5629" width="8.57421875" style="25" customWidth="1"/>
    <col min="5630" max="5630" width="7.7109375" style="25" customWidth="1"/>
    <col min="5631" max="5631" width="8.28125" style="25" customWidth="1"/>
    <col min="5632" max="5632" width="7.28125" style="25" customWidth="1"/>
    <col min="5633" max="5633" width="8.00390625" style="25" customWidth="1"/>
    <col min="5634" max="5634" width="9.421875" style="25" customWidth="1"/>
    <col min="5635" max="5636" width="10.00390625" style="25" customWidth="1"/>
    <col min="5637" max="5637" width="10.140625" style="25" customWidth="1"/>
    <col min="5638" max="5876" width="11.421875" style="25" customWidth="1"/>
    <col min="5877" max="5877" width="4.7109375" style="25" customWidth="1"/>
    <col min="5878" max="5878" width="6.28125" style="25" customWidth="1"/>
    <col min="5879" max="5879" width="38.8515625" style="25" customWidth="1"/>
    <col min="5880" max="5880" width="7.00390625" style="25" customWidth="1"/>
    <col min="5881" max="5881" width="6.7109375" style="25" customWidth="1"/>
    <col min="5882" max="5882" width="7.421875" style="25" customWidth="1"/>
    <col min="5883" max="5883" width="6.8515625" style="25" customWidth="1"/>
    <col min="5884" max="5885" width="8.57421875" style="25" customWidth="1"/>
    <col min="5886" max="5886" width="7.7109375" style="25" customWidth="1"/>
    <col min="5887" max="5887" width="8.28125" style="25" customWidth="1"/>
    <col min="5888" max="5888" width="7.28125" style="25" customWidth="1"/>
    <col min="5889" max="5889" width="8.00390625" style="25" customWidth="1"/>
    <col min="5890" max="5890" width="9.421875" style="25" customWidth="1"/>
    <col min="5891" max="5892" width="10.00390625" style="25" customWidth="1"/>
    <col min="5893" max="5893" width="10.140625" style="25" customWidth="1"/>
    <col min="5894" max="6132" width="11.421875" style="25" customWidth="1"/>
    <col min="6133" max="6133" width="4.7109375" style="25" customWidth="1"/>
    <col min="6134" max="6134" width="6.28125" style="25" customWidth="1"/>
    <col min="6135" max="6135" width="38.8515625" style="25" customWidth="1"/>
    <col min="6136" max="6136" width="7.00390625" style="25" customWidth="1"/>
    <col min="6137" max="6137" width="6.7109375" style="25" customWidth="1"/>
    <col min="6138" max="6138" width="7.421875" style="25" customWidth="1"/>
    <col min="6139" max="6139" width="6.8515625" style="25" customWidth="1"/>
    <col min="6140" max="6141" width="8.57421875" style="25" customWidth="1"/>
    <col min="6142" max="6142" width="7.7109375" style="25" customWidth="1"/>
    <col min="6143" max="6143" width="8.28125" style="25" customWidth="1"/>
    <col min="6144" max="6144" width="7.28125" style="25" customWidth="1"/>
    <col min="6145" max="6145" width="8.00390625" style="25" customWidth="1"/>
    <col min="6146" max="6146" width="9.421875" style="25" customWidth="1"/>
    <col min="6147" max="6148" width="10.00390625" style="25" customWidth="1"/>
    <col min="6149" max="6149" width="10.140625" style="25" customWidth="1"/>
    <col min="6150" max="6388" width="11.421875" style="25" customWidth="1"/>
    <col min="6389" max="6389" width="4.7109375" style="25" customWidth="1"/>
    <col min="6390" max="6390" width="6.28125" style="25" customWidth="1"/>
    <col min="6391" max="6391" width="38.8515625" style="25" customWidth="1"/>
    <col min="6392" max="6392" width="7.00390625" style="25" customWidth="1"/>
    <col min="6393" max="6393" width="6.7109375" style="25" customWidth="1"/>
    <col min="6394" max="6394" width="7.421875" style="25" customWidth="1"/>
    <col min="6395" max="6395" width="6.8515625" style="25" customWidth="1"/>
    <col min="6396" max="6397" width="8.57421875" style="25" customWidth="1"/>
    <col min="6398" max="6398" width="7.7109375" style="25" customWidth="1"/>
    <col min="6399" max="6399" width="8.28125" style="25" customWidth="1"/>
    <col min="6400" max="6400" width="7.28125" style="25" customWidth="1"/>
    <col min="6401" max="6401" width="8.00390625" style="25" customWidth="1"/>
    <col min="6402" max="6402" width="9.421875" style="25" customWidth="1"/>
    <col min="6403" max="6404" width="10.00390625" style="25" customWidth="1"/>
    <col min="6405" max="6405" width="10.140625" style="25" customWidth="1"/>
    <col min="6406" max="6644" width="11.421875" style="25" customWidth="1"/>
    <col min="6645" max="6645" width="4.7109375" style="25" customWidth="1"/>
    <col min="6646" max="6646" width="6.28125" style="25" customWidth="1"/>
    <col min="6647" max="6647" width="38.8515625" style="25" customWidth="1"/>
    <col min="6648" max="6648" width="7.00390625" style="25" customWidth="1"/>
    <col min="6649" max="6649" width="6.7109375" style="25" customWidth="1"/>
    <col min="6650" max="6650" width="7.421875" style="25" customWidth="1"/>
    <col min="6651" max="6651" width="6.8515625" style="25" customWidth="1"/>
    <col min="6652" max="6653" width="8.57421875" style="25" customWidth="1"/>
    <col min="6654" max="6654" width="7.7109375" style="25" customWidth="1"/>
    <col min="6655" max="6655" width="8.28125" style="25" customWidth="1"/>
    <col min="6656" max="6656" width="7.28125" style="25" customWidth="1"/>
    <col min="6657" max="6657" width="8.00390625" style="25" customWidth="1"/>
    <col min="6658" max="6658" width="9.421875" style="25" customWidth="1"/>
    <col min="6659" max="6660" width="10.00390625" style="25" customWidth="1"/>
    <col min="6661" max="6661" width="10.140625" style="25" customWidth="1"/>
    <col min="6662" max="6900" width="11.421875" style="25" customWidth="1"/>
    <col min="6901" max="6901" width="4.7109375" style="25" customWidth="1"/>
    <col min="6902" max="6902" width="6.28125" style="25" customWidth="1"/>
    <col min="6903" max="6903" width="38.8515625" style="25" customWidth="1"/>
    <col min="6904" max="6904" width="7.00390625" style="25" customWidth="1"/>
    <col min="6905" max="6905" width="6.7109375" style="25" customWidth="1"/>
    <col min="6906" max="6906" width="7.421875" style="25" customWidth="1"/>
    <col min="6907" max="6907" width="6.8515625" style="25" customWidth="1"/>
    <col min="6908" max="6909" width="8.57421875" style="25" customWidth="1"/>
    <col min="6910" max="6910" width="7.7109375" style="25" customWidth="1"/>
    <col min="6911" max="6911" width="8.28125" style="25" customWidth="1"/>
    <col min="6912" max="6912" width="7.28125" style="25" customWidth="1"/>
    <col min="6913" max="6913" width="8.00390625" style="25" customWidth="1"/>
    <col min="6914" max="6914" width="9.421875" style="25" customWidth="1"/>
    <col min="6915" max="6916" width="10.00390625" style="25" customWidth="1"/>
    <col min="6917" max="6917" width="10.140625" style="25" customWidth="1"/>
    <col min="6918" max="7156" width="11.421875" style="25" customWidth="1"/>
    <col min="7157" max="7157" width="4.7109375" style="25" customWidth="1"/>
    <col min="7158" max="7158" width="6.28125" style="25" customWidth="1"/>
    <col min="7159" max="7159" width="38.8515625" style="25" customWidth="1"/>
    <col min="7160" max="7160" width="7.00390625" style="25" customWidth="1"/>
    <col min="7161" max="7161" width="6.7109375" style="25" customWidth="1"/>
    <col min="7162" max="7162" width="7.421875" style="25" customWidth="1"/>
    <col min="7163" max="7163" width="6.8515625" style="25" customWidth="1"/>
    <col min="7164" max="7165" width="8.57421875" style="25" customWidth="1"/>
    <col min="7166" max="7166" width="7.7109375" style="25" customWidth="1"/>
    <col min="7167" max="7167" width="8.28125" style="25" customWidth="1"/>
    <col min="7168" max="7168" width="7.28125" style="25" customWidth="1"/>
    <col min="7169" max="7169" width="8.00390625" style="25" customWidth="1"/>
    <col min="7170" max="7170" width="9.421875" style="25" customWidth="1"/>
    <col min="7171" max="7172" width="10.00390625" style="25" customWidth="1"/>
    <col min="7173" max="7173" width="10.140625" style="25" customWidth="1"/>
    <col min="7174" max="7412" width="11.421875" style="25" customWidth="1"/>
    <col min="7413" max="7413" width="4.7109375" style="25" customWidth="1"/>
    <col min="7414" max="7414" width="6.28125" style="25" customWidth="1"/>
    <col min="7415" max="7415" width="38.8515625" style="25" customWidth="1"/>
    <col min="7416" max="7416" width="7.00390625" style="25" customWidth="1"/>
    <col min="7417" max="7417" width="6.7109375" style="25" customWidth="1"/>
    <col min="7418" max="7418" width="7.421875" style="25" customWidth="1"/>
    <col min="7419" max="7419" width="6.8515625" style="25" customWidth="1"/>
    <col min="7420" max="7421" width="8.57421875" style="25" customWidth="1"/>
    <col min="7422" max="7422" width="7.7109375" style="25" customWidth="1"/>
    <col min="7423" max="7423" width="8.28125" style="25" customWidth="1"/>
    <col min="7424" max="7424" width="7.28125" style="25" customWidth="1"/>
    <col min="7425" max="7425" width="8.00390625" style="25" customWidth="1"/>
    <col min="7426" max="7426" width="9.421875" style="25" customWidth="1"/>
    <col min="7427" max="7428" width="10.00390625" style="25" customWidth="1"/>
    <col min="7429" max="7429" width="10.140625" style="25" customWidth="1"/>
    <col min="7430" max="7668" width="11.421875" style="25" customWidth="1"/>
    <col min="7669" max="7669" width="4.7109375" style="25" customWidth="1"/>
    <col min="7670" max="7670" width="6.28125" style="25" customWidth="1"/>
    <col min="7671" max="7671" width="38.8515625" style="25" customWidth="1"/>
    <col min="7672" max="7672" width="7.00390625" style="25" customWidth="1"/>
    <col min="7673" max="7673" width="6.7109375" style="25" customWidth="1"/>
    <col min="7674" max="7674" width="7.421875" style="25" customWidth="1"/>
    <col min="7675" max="7675" width="6.8515625" style="25" customWidth="1"/>
    <col min="7676" max="7677" width="8.57421875" style="25" customWidth="1"/>
    <col min="7678" max="7678" width="7.7109375" style="25" customWidth="1"/>
    <col min="7679" max="7679" width="8.28125" style="25" customWidth="1"/>
    <col min="7680" max="7680" width="7.28125" style="25" customWidth="1"/>
    <col min="7681" max="7681" width="8.00390625" style="25" customWidth="1"/>
    <col min="7682" max="7682" width="9.421875" style="25" customWidth="1"/>
    <col min="7683" max="7684" width="10.00390625" style="25" customWidth="1"/>
    <col min="7685" max="7685" width="10.140625" style="25" customWidth="1"/>
    <col min="7686" max="7924" width="11.421875" style="25" customWidth="1"/>
    <col min="7925" max="7925" width="4.7109375" style="25" customWidth="1"/>
    <col min="7926" max="7926" width="6.28125" style="25" customWidth="1"/>
    <col min="7927" max="7927" width="38.8515625" style="25" customWidth="1"/>
    <col min="7928" max="7928" width="7.00390625" style="25" customWidth="1"/>
    <col min="7929" max="7929" width="6.7109375" style="25" customWidth="1"/>
    <col min="7930" max="7930" width="7.421875" style="25" customWidth="1"/>
    <col min="7931" max="7931" width="6.8515625" style="25" customWidth="1"/>
    <col min="7932" max="7933" width="8.57421875" style="25" customWidth="1"/>
    <col min="7934" max="7934" width="7.7109375" style="25" customWidth="1"/>
    <col min="7935" max="7935" width="8.28125" style="25" customWidth="1"/>
    <col min="7936" max="7936" width="7.28125" style="25" customWidth="1"/>
    <col min="7937" max="7937" width="8.00390625" style="25" customWidth="1"/>
    <col min="7938" max="7938" width="9.421875" style="25" customWidth="1"/>
    <col min="7939" max="7940" width="10.00390625" style="25" customWidth="1"/>
    <col min="7941" max="7941" width="10.140625" style="25" customWidth="1"/>
    <col min="7942" max="8180" width="11.421875" style="25" customWidth="1"/>
    <col min="8181" max="8181" width="4.7109375" style="25" customWidth="1"/>
    <col min="8182" max="8182" width="6.28125" style="25" customWidth="1"/>
    <col min="8183" max="8183" width="38.8515625" style="25" customWidth="1"/>
    <col min="8184" max="8184" width="7.00390625" style="25" customWidth="1"/>
    <col min="8185" max="8185" width="6.7109375" style="25" customWidth="1"/>
    <col min="8186" max="8186" width="7.421875" style="25" customWidth="1"/>
    <col min="8187" max="8187" width="6.8515625" style="25" customWidth="1"/>
    <col min="8188" max="8189" width="8.57421875" style="25" customWidth="1"/>
    <col min="8190" max="8190" width="7.7109375" style="25" customWidth="1"/>
    <col min="8191" max="8191" width="8.28125" style="25" customWidth="1"/>
    <col min="8192" max="8192" width="7.28125" style="25" customWidth="1"/>
    <col min="8193" max="8193" width="8.00390625" style="25" customWidth="1"/>
    <col min="8194" max="8194" width="9.421875" style="25" customWidth="1"/>
    <col min="8195" max="8196" width="10.00390625" style="25" customWidth="1"/>
    <col min="8197" max="8197" width="10.140625" style="25" customWidth="1"/>
    <col min="8198" max="8436" width="11.421875" style="25" customWidth="1"/>
    <col min="8437" max="8437" width="4.7109375" style="25" customWidth="1"/>
    <col min="8438" max="8438" width="6.28125" style="25" customWidth="1"/>
    <col min="8439" max="8439" width="38.8515625" style="25" customWidth="1"/>
    <col min="8440" max="8440" width="7.00390625" style="25" customWidth="1"/>
    <col min="8441" max="8441" width="6.7109375" style="25" customWidth="1"/>
    <col min="8442" max="8442" width="7.421875" style="25" customWidth="1"/>
    <col min="8443" max="8443" width="6.8515625" style="25" customWidth="1"/>
    <col min="8444" max="8445" width="8.57421875" style="25" customWidth="1"/>
    <col min="8446" max="8446" width="7.7109375" style="25" customWidth="1"/>
    <col min="8447" max="8447" width="8.28125" style="25" customWidth="1"/>
    <col min="8448" max="8448" width="7.28125" style="25" customWidth="1"/>
    <col min="8449" max="8449" width="8.00390625" style="25" customWidth="1"/>
    <col min="8450" max="8450" width="9.421875" style="25" customWidth="1"/>
    <col min="8451" max="8452" width="10.00390625" style="25" customWidth="1"/>
    <col min="8453" max="8453" width="10.140625" style="25" customWidth="1"/>
    <col min="8454" max="8692" width="11.421875" style="25" customWidth="1"/>
    <col min="8693" max="8693" width="4.7109375" style="25" customWidth="1"/>
    <col min="8694" max="8694" width="6.28125" style="25" customWidth="1"/>
    <col min="8695" max="8695" width="38.8515625" style="25" customWidth="1"/>
    <col min="8696" max="8696" width="7.00390625" style="25" customWidth="1"/>
    <col min="8697" max="8697" width="6.7109375" style="25" customWidth="1"/>
    <col min="8698" max="8698" width="7.421875" style="25" customWidth="1"/>
    <col min="8699" max="8699" width="6.8515625" style="25" customWidth="1"/>
    <col min="8700" max="8701" width="8.57421875" style="25" customWidth="1"/>
    <col min="8702" max="8702" width="7.7109375" style="25" customWidth="1"/>
    <col min="8703" max="8703" width="8.28125" style="25" customWidth="1"/>
    <col min="8704" max="8704" width="7.28125" style="25" customWidth="1"/>
    <col min="8705" max="8705" width="8.00390625" style="25" customWidth="1"/>
    <col min="8706" max="8706" width="9.421875" style="25" customWidth="1"/>
    <col min="8707" max="8708" width="10.00390625" style="25" customWidth="1"/>
    <col min="8709" max="8709" width="10.140625" style="25" customWidth="1"/>
    <col min="8710" max="8948" width="11.421875" style="25" customWidth="1"/>
    <col min="8949" max="8949" width="4.7109375" style="25" customWidth="1"/>
    <col min="8950" max="8950" width="6.28125" style="25" customWidth="1"/>
    <col min="8951" max="8951" width="38.8515625" style="25" customWidth="1"/>
    <col min="8952" max="8952" width="7.00390625" style="25" customWidth="1"/>
    <col min="8953" max="8953" width="6.7109375" style="25" customWidth="1"/>
    <col min="8954" max="8954" width="7.421875" style="25" customWidth="1"/>
    <col min="8955" max="8955" width="6.8515625" style="25" customWidth="1"/>
    <col min="8956" max="8957" width="8.57421875" style="25" customWidth="1"/>
    <col min="8958" max="8958" width="7.7109375" style="25" customWidth="1"/>
    <col min="8959" max="8959" width="8.28125" style="25" customWidth="1"/>
    <col min="8960" max="8960" width="7.28125" style="25" customWidth="1"/>
    <col min="8961" max="8961" width="8.00390625" style="25" customWidth="1"/>
    <col min="8962" max="8962" width="9.421875" style="25" customWidth="1"/>
    <col min="8963" max="8964" width="10.00390625" style="25" customWidth="1"/>
    <col min="8965" max="8965" width="10.140625" style="25" customWidth="1"/>
    <col min="8966" max="9204" width="11.421875" style="25" customWidth="1"/>
    <col min="9205" max="9205" width="4.7109375" style="25" customWidth="1"/>
    <col min="9206" max="9206" width="6.28125" style="25" customWidth="1"/>
    <col min="9207" max="9207" width="38.8515625" style="25" customWidth="1"/>
    <col min="9208" max="9208" width="7.00390625" style="25" customWidth="1"/>
    <col min="9209" max="9209" width="6.7109375" style="25" customWidth="1"/>
    <col min="9210" max="9210" width="7.421875" style="25" customWidth="1"/>
    <col min="9211" max="9211" width="6.8515625" style="25" customWidth="1"/>
    <col min="9212" max="9213" width="8.57421875" style="25" customWidth="1"/>
    <col min="9214" max="9214" width="7.7109375" style="25" customWidth="1"/>
    <col min="9215" max="9215" width="8.28125" style="25" customWidth="1"/>
    <col min="9216" max="9216" width="7.28125" style="25" customWidth="1"/>
    <col min="9217" max="9217" width="8.00390625" style="25" customWidth="1"/>
    <col min="9218" max="9218" width="9.421875" style="25" customWidth="1"/>
    <col min="9219" max="9220" width="10.00390625" style="25" customWidth="1"/>
    <col min="9221" max="9221" width="10.140625" style="25" customWidth="1"/>
    <col min="9222" max="9460" width="11.421875" style="25" customWidth="1"/>
    <col min="9461" max="9461" width="4.7109375" style="25" customWidth="1"/>
    <col min="9462" max="9462" width="6.28125" style="25" customWidth="1"/>
    <col min="9463" max="9463" width="38.8515625" style="25" customWidth="1"/>
    <col min="9464" max="9464" width="7.00390625" style="25" customWidth="1"/>
    <col min="9465" max="9465" width="6.7109375" style="25" customWidth="1"/>
    <col min="9466" max="9466" width="7.421875" style="25" customWidth="1"/>
    <col min="9467" max="9467" width="6.8515625" style="25" customWidth="1"/>
    <col min="9468" max="9469" width="8.57421875" style="25" customWidth="1"/>
    <col min="9470" max="9470" width="7.7109375" style="25" customWidth="1"/>
    <col min="9471" max="9471" width="8.28125" style="25" customWidth="1"/>
    <col min="9472" max="9472" width="7.28125" style="25" customWidth="1"/>
    <col min="9473" max="9473" width="8.00390625" style="25" customWidth="1"/>
    <col min="9474" max="9474" width="9.421875" style="25" customWidth="1"/>
    <col min="9475" max="9476" width="10.00390625" style="25" customWidth="1"/>
    <col min="9477" max="9477" width="10.140625" style="25" customWidth="1"/>
    <col min="9478" max="9716" width="11.421875" style="25" customWidth="1"/>
    <col min="9717" max="9717" width="4.7109375" style="25" customWidth="1"/>
    <col min="9718" max="9718" width="6.28125" style="25" customWidth="1"/>
    <col min="9719" max="9719" width="38.8515625" style="25" customWidth="1"/>
    <col min="9720" max="9720" width="7.00390625" style="25" customWidth="1"/>
    <col min="9721" max="9721" width="6.7109375" style="25" customWidth="1"/>
    <col min="9722" max="9722" width="7.421875" style="25" customWidth="1"/>
    <col min="9723" max="9723" width="6.8515625" style="25" customWidth="1"/>
    <col min="9724" max="9725" width="8.57421875" style="25" customWidth="1"/>
    <col min="9726" max="9726" width="7.7109375" style="25" customWidth="1"/>
    <col min="9727" max="9727" width="8.28125" style="25" customWidth="1"/>
    <col min="9728" max="9728" width="7.28125" style="25" customWidth="1"/>
    <col min="9729" max="9729" width="8.00390625" style="25" customWidth="1"/>
    <col min="9730" max="9730" width="9.421875" style="25" customWidth="1"/>
    <col min="9731" max="9732" width="10.00390625" style="25" customWidth="1"/>
    <col min="9733" max="9733" width="10.140625" style="25" customWidth="1"/>
    <col min="9734" max="9972" width="11.421875" style="25" customWidth="1"/>
    <col min="9973" max="9973" width="4.7109375" style="25" customWidth="1"/>
    <col min="9974" max="9974" width="6.28125" style="25" customWidth="1"/>
    <col min="9975" max="9975" width="38.8515625" style="25" customWidth="1"/>
    <col min="9976" max="9976" width="7.00390625" style="25" customWidth="1"/>
    <col min="9977" max="9977" width="6.7109375" style="25" customWidth="1"/>
    <col min="9978" max="9978" width="7.421875" style="25" customWidth="1"/>
    <col min="9979" max="9979" width="6.8515625" style="25" customWidth="1"/>
    <col min="9980" max="9981" width="8.57421875" style="25" customWidth="1"/>
    <col min="9982" max="9982" width="7.7109375" style="25" customWidth="1"/>
    <col min="9983" max="9983" width="8.28125" style="25" customWidth="1"/>
    <col min="9984" max="9984" width="7.28125" style="25" customWidth="1"/>
    <col min="9985" max="9985" width="8.00390625" style="25" customWidth="1"/>
    <col min="9986" max="9986" width="9.421875" style="25" customWidth="1"/>
    <col min="9987" max="9988" width="10.00390625" style="25" customWidth="1"/>
    <col min="9989" max="9989" width="10.140625" style="25" customWidth="1"/>
    <col min="9990" max="10228" width="11.421875" style="25" customWidth="1"/>
    <col min="10229" max="10229" width="4.7109375" style="25" customWidth="1"/>
    <col min="10230" max="10230" width="6.28125" style="25" customWidth="1"/>
    <col min="10231" max="10231" width="38.8515625" style="25" customWidth="1"/>
    <col min="10232" max="10232" width="7.00390625" style="25" customWidth="1"/>
    <col min="10233" max="10233" width="6.7109375" style="25" customWidth="1"/>
    <col min="10234" max="10234" width="7.421875" style="25" customWidth="1"/>
    <col min="10235" max="10235" width="6.8515625" style="25" customWidth="1"/>
    <col min="10236" max="10237" width="8.57421875" style="25" customWidth="1"/>
    <col min="10238" max="10238" width="7.7109375" style="25" customWidth="1"/>
    <col min="10239" max="10239" width="8.28125" style="25" customWidth="1"/>
    <col min="10240" max="10240" width="7.28125" style="25" customWidth="1"/>
    <col min="10241" max="10241" width="8.00390625" style="25" customWidth="1"/>
    <col min="10242" max="10242" width="9.421875" style="25" customWidth="1"/>
    <col min="10243" max="10244" width="10.00390625" style="25" customWidth="1"/>
    <col min="10245" max="10245" width="10.140625" style="25" customWidth="1"/>
    <col min="10246" max="10484" width="11.421875" style="25" customWidth="1"/>
    <col min="10485" max="10485" width="4.7109375" style="25" customWidth="1"/>
    <col min="10486" max="10486" width="6.28125" style="25" customWidth="1"/>
    <col min="10487" max="10487" width="38.8515625" style="25" customWidth="1"/>
    <col min="10488" max="10488" width="7.00390625" style="25" customWidth="1"/>
    <col min="10489" max="10489" width="6.7109375" style="25" customWidth="1"/>
    <col min="10490" max="10490" width="7.421875" style="25" customWidth="1"/>
    <col min="10491" max="10491" width="6.8515625" style="25" customWidth="1"/>
    <col min="10492" max="10493" width="8.57421875" style="25" customWidth="1"/>
    <col min="10494" max="10494" width="7.7109375" style="25" customWidth="1"/>
    <col min="10495" max="10495" width="8.28125" style="25" customWidth="1"/>
    <col min="10496" max="10496" width="7.28125" style="25" customWidth="1"/>
    <col min="10497" max="10497" width="8.00390625" style="25" customWidth="1"/>
    <col min="10498" max="10498" width="9.421875" style="25" customWidth="1"/>
    <col min="10499" max="10500" width="10.00390625" style="25" customWidth="1"/>
    <col min="10501" max="10501" width="10.140625" style="25" customWidth="1"/>
    <col min="10502" max="10740" width="11.421875" style="25" customWidth="1"/>
    <col min="10741" max="10741" width="4.7109375" style="25" customWidth="1"/>
    <col min="10742" max="10742" width="6.28125" style="25" customWidth="1"/>
    <col min="10743" max="10743" width="38.8515625" style="25" customWidth="1"/>
    <col min="10744" max="10744" width="7.00390625" style="25" customWidth="1"/>
    <col min="10745" max="10745" width="6.7109375" style="25" customWidth="1"/>
    <col min="10746" max="10746" width="7.421875" style="25" customWidth="1"/>
    <col min="10747" max="10747" width="6.8515625" style="25" customWidth="1"/>
    <col min="10748" max="10749" width="8.57421875" style="25" customWidth="1"/>
    <col min="10750" max="10750" width="7.7109375" style="25" customWidth="1"/>
    <col min="10751" max="10751" width="8.28125" style="25" customWidth="1"/>
    <col min="10752" max="10752" width="7.28125" style="25" customWidth="1"/>
    <col min="10753" max="10753" width="8.00390625" style="25" customWidth="1"/>
    <col min="10754" max="10754" width="9.421875" style="25" customWidth="1"/>
    <col min="10755" max="10756" width="10.00390625" style="25" customWidth="1"/>
    <col min="10757" max="10757" width="10.140625" style="25" customWidth="1"/>
    <col min="10758" max="10996" width="11.421875" style="25" customWidth="1"/>
    <col min="10997" max="10997" width="4.7109375" style="25" customWidth="1"/>
    <col min="10998" max="10998" width="6.28125" style="25" customWidth="1"/>
    <col min="10999" max="10999" width="38.8515625" style="25" customWidth="1"/>
    <col min="11000" max="11000" width="7.00390625" style="25" customWidth="1"/>
    <col min="11001" max="11001" width="6.7109375" style="25" customWidth="1"/>
    <col min="11002" max="11002" width="7.421875" style="25" customWidth="1"/>
    <col min="11003" max="11003" width="6.8515625" style="25" customWidth="1"/>
    <col min="11004" max="11005" width="8.57421875" style="25" customWidth="1"/>
    <col min="11006" max="11006" width="7.7109375" style="25" customWidth="1"/>
    <col min="11007" max="11007" width="8.28125" style="25" customWidth="1"/>
    <col min="11008" max="11008" width="7.28125" style="25" customWidth="1"/>
    <col min="11009" max="11009" width="8.00390625" style="25" customWidth="1"/>
    <col min="11010" max="11010" width="9.421875" style="25" customWidth="1"/>
    <col min="11011" max="11012" width="10.00390625" style="25" customWidth="1"/>
    <col min="11013" max="11013" width="10.140625" style="25" customWidth="1"/>
    <col min="11014" max="11252" width="11.421875" style="25" customWidth="1"/>
    <col min="11253" max="11253" width="4.7109375" style="25" customWidth="1"/>
    <col min="11254" max="11254" width="6.28125" style="25" customWidth="1"/>
    <col min="11255" max="11255" width="38.8515625" style="25" customWidth="1"/>
    <col min="11256" max="11256" width="7.00390625" style="25" customWidth="1"/>
    <col min="11257" max="11257" width="6.7109375" style="25" customWidth="1"/>
    <col min="11258" max="11258" width="7.421875" style="25" customWidth="1"/>
    <col min="11259" max="11259" width="6.8515625" style="25" customWidth="1"/>
    <col min="11260" max="11261" width="8.57421875" style="25" customWidth="1"/>
    <col min="11262" max="11262" width="7.7109375" style="25" customWidth="1"/>
    <col min="11263" max="11263" width="8.28125" style="25" customWidth="1"/>
    <col min="11264" max="11264" width="7.28125" style="25" customWidth="1"/>
    <col min="11265" max="11265" width="8.00390625" style="25" customWidth="1"/>
    <col min="11266" max="11266" width="9.421875" style="25" customWidth="1"/>
    <col min="11267" max="11268" width="10.00390625" style="25" customWidth="1"/>
    <col min="11269" max="11269" width="10.140625" style="25" customWidth="1"/>
    <col min="11270" max="11508" width="11.421875" style="25" customWidth="1"/>
    <col min="11509" max="11509" width="4.7109375" style="25" customWidth="1"/>
    <col min="11510" max="11510" width="6.28125" style="25" customWidth="1"/>
    <col min="11511" max="11511" width="38.8515625" style="25" customWidth="1"/>
    <col min="11512" max="11512" width="7.00390625" style="25" customWidth="1"/>
    <col min="11513" max="11513" width="6.7109375" style="25" customWidth="1"/>
    <col min="11514" max="11514" width="7.421875" style="25" customWidth="1"/>
    <col min="11515" max="11515" width="6.8515625" style="25" customWidth="1"/>
    <col min="11516" max="11517" width="8.57421875" style="25" customWidth="1"/>
    <col min="11518" max="11518" width="7.7109375" style="25" customWidth="1"/>
    <col min="11519" max="11519" width="8.28125" style="25" customWidth="1"/>
    <col min="11520" max="11520" width="7.28125" style="25" customWidth="1"/>
    <col min="11521" max="11521" width="8.00390625" style="25" customWidth="1"/>
    <col min="11522" max="11522" width="9.421875" style="25" customWidth="1"/>
    <col min="11523" max="11524" width="10.00390625" style="25" customWidth="1"/>
    <col min="11525" max="11525" width="10.140625" style="25" customWidth="1"/>
    <col min="11526" max="11764" width="11.421875" style="25" customWidth="1"/>
    <col min="11765" max="11765" width="4.7109375" style="25" customWidth="1"/>
    <col min="11766" max="11766" width="6.28125" style="25" customWidth="1"/>
    <col min="11767" max="11767" width="38.8515625" style="25" customWidth="1"/>
    <col min="11768" max="11768" width="7.00390625" style="25" customWidth="1"/>
    <col min="11769" max="11769" width="6.7109375" style="25" customWidth="1"/>
    <col min="11770" max="11770" width="7.421875" style="25" customWidth="1"/>
    <col min="11771" max="11771" width="6.8515625" style="25" customWidth="1"/>
    <col min="11772" max="11773" width="8.57421875" style="25" customWidth="1"/>
    <col min="11774" max="11774" width="7.7109375" style="25" customWidth="1"/>
    <col min="11775" max="11775" width="8.28125" style="25" customWidth="1"/>
    <col min="11776" max="11776" width="7.28125" style="25" customWidth="1"/>
    <col min="11777" max="11777" width="8.00390625" style="25" customWidth="1"/>
    <col min="11778" max="11778" width="9.421875" style="25" customWidth="1"/>
    <col min="11779" max="11780" width="10.00390625" style="25" customWidth="1"/>
    <col min="11781" max="11781" width="10.140625" style="25" customWidth="1"/>
    <col min="11782" max="12020" width="11.421875" style="25" customWidth="1"/>
    <col min="12021" max="12021" width="4.7109375" style="25" customWidth="1"/>
    <col min="12022" max="12022" width="6.28125" style="25" customWidth="1"/>
    <col min="12023" max="12023" width="38.8515625" style="25" customWidth="1"/>
    <col min="12024" max="12024" width="7.00390625" style="25" customWidth="1"/>
    <col min="12025" max="12025" width="6.7109375" style="25" customWidth="1"/>
    <col min="12026" max="12026" width="7.421875" style="25" customWidth="1"/>
    <col min="12027" max="12027" width="6.8515625" style="25" customWidth="1"/>
    <col min="12028" max="12029" width="8.57421875" style="25" customWidth="1"/>
    <col min="12030" max="12030" width="7.7109375" style="25" customWidth="1"/>
    <col min="12031" max="12031" width="8.28125" style="25" customWidth="1"/>
    <col min="12032" max="12032" width="7.28125" style="25" customWidth="1"/>
    <col min="12033" max="12033" width="8.00390625" style="25" customWidth="1"/>
    <col min="12034" max="12034" width="9.421875" style="25" customWidth="1"/>
    <col min="12035" max="12036" width="10.00390625" style="25" customWidth="1"/>
    <col min="12037" max="12037" width="10.140625" style="25" customWidth="1"/>
    <col min="12038" max="12276" width="11.421875" style="25" customWidth="1"/>
    <col min="12277" max="12277" width="4.7109375" style="25" customWidth="1"/>
    <col min="12278" max="12278" width="6.28125" style="25" customWidth="1"/>
    <col min="12279" max="12279" width="38.8515625" style="25" customWidth="1"/>
    <col min="12280" max="12280" width="7.00390625" style="25" customWidth="1"/>
    <col min="12281" max="12281" width="6.7109375" style="25" customWidth="1"/>
    <col min="12282" max="12282" width="7.421875" style="25" customWidth="1"/>
    <col min="12283" max="12283" width="6.8515625" style="25" customWidth="1"/>
    <col min="12284" max="12285" width="8.57421875" style="25" customWidth="1"/>
    <col min="12286" max="12286" width="7.7109375" style="25" customWidth="1"/>
    <col min="12287" max="12287" width="8.28125" style="25" customWidth="1"/>
    <col min="12288" max="12288" width="7.28125" style="25" customWidth="1"/>
    <col min="12289" max="12289" width="8.00390625" style="25" customWidth="1"/>
    <col min="12290" max="12290" width="9.421875" style="25" customWidth="1"/>
    <col min="12291" max="12292" width="10.00390625" style="25" customWidth="1"/>
    <col min="12293" max="12293" width="10.140625" style="25" customWidth="1"/>
    <col min="12294" max="12532" width="11.421875" style="25" customWidth="1"/>
    <col min="12533" max="12533" width="4.7109375" style="25" customWidth="1"/>
    <col min="12534" max="12534" width="6.28125" style="25" customWidth="1"/>
    <col min="12535" max="12535" width="38.8515625" style="25" customWidth="1"/>
    <col min="12536" max="12536" width="7.00390625" style="25" customWidth="1"/>
    <col min="12537" max="12537" width="6.7109375" style="25" customWidth="1"/>
    <col min="12538" max="12538" width="7.421875" style="25" customWidth="1"/>
    <col min="12539" max="12539" width="6.8515625" style="25" customWidth="1"/>
    <col min="12540" max="12541" width="8.57421875" style="25" customWidth="1"/>
    <col min="12542" max="12542" width="7.7109375" style="25" customWidth="1"/>
    <col min="12543" max="12543" width="8.28125" style="25" customWidth="1"/>
    <col min="12544" max="12544" width="7.28125" style="25" customWidth="1"/>
    <col min="12545" max="12545" width="8.00390625" style="25" customWidth="1"/>
    <col min="12546" max="12546" width="9.421875" style="25" customWidth="1"/>
    <col min="12547" max="12548" width="10.00390625" style="25" customWidth="1"/>
    <col min="12549" max="12549" width="10.140625" style="25" customWidth="1"/>
    <col min="12550" max="12788" width="11.421875" style="25" customWidth="1"/>
    <col min="12789" max="12789" width="4.7109375" style="25" customWidth="1"/>
    <col min="12790" max="12790" width="6.28125" style="25" customWidth="1"/>
    <col min="12791" max="12791" width="38.8515625" style="25" customWidth="1"/>
    <col min="12792" max="12792" width="7.00390625" style="25" customWidth="1"/>
    <col min="12793" max="12793" width="6.7109375" style="25" customWidth="1"/>
    <col min="12794" max="12794" width="7.421875" style="25" customWidth="1"/>
    <col min="12795" max="12795" width="6.8515625" style="25" customWidth="1"/>
    <col min="12796" max="12797" width="8.57421875" style="25" customWidth="1"/>
    <col min="12798" max="12798" width="7.7109375" style="25" customWidth="1"/>
    <col min="12799" max="12799" width="8.28125" style="25" customWidth="1"/>
    <col min="12800" max="12800" width="7.28125" style="25" customWidth="1"/>
    <col min="12801" max="12801" width="8.00390625" style="25" customWidth="1"/>
    <col min="12802" max="12802" width="9.421875" style="25" customWidth="1"/>
    <col min="12803" max="12804" width="10.00390625" style="25" customWidth="1"/>
    <col min="12805" max="12805" width="10.140625" style="25" customWidth="1"/>
    <col min="12806" max="13044" width="11.421875" style="25" customWidth="1"/>
    <col min="13045" max="13045" width="4.7109375" style="25" customWidth="1"/>
    <col min="13046" max="13046" width="6.28125" style="25" customWidth="1"/>
    <col min="13047" max="13047" width="38.8515625" style="25" customWidth="1"/>
    <col min="13048" max="13048" width="7.00390625" style="25" customWidth="1"/>
    <col min="13049" max="13049" width="6.7109375" style="25" customWidth="1"/>
    <col min="13050" max="13050" width="7.421875" style="25" customWidth="1"/>
    <col min="13051" max="13051" width="6.8515625" style="25" customWidth="1"/>
    <col min="13052" max="13053" width="8.57421875" style="25" customWidth="1"/>
    <col min="13054" max="13054" width="7.7109375" style="25" customWidth="1"/>
    <col min="13055" max="13055" width="8.28125" style="25" customWidth="1"/>
    <col min="13056" max="13056" width="7.28125" style="25" customWidth="1"/>
    <col min="13057" max="13057" width="8.00390625" style="25" customWidth="1"/>
    <col min="13058" max="13058" width="9.421875" style="25" customWidth="1"/>
    <col min="13059" max="13060" width="10.00390625" style="25" customWidth="1"/>
    <col min="13061" max="13061" width="10.140625" style="25" customWidth="1"/>
    <col min="13062" max="13300" width="11.421875" style="25" customWidth="1"/>
    <col min="13301" max="13301" width="4.7109375" style="25" customWidth="1"/>
    <col min="13302" max="13302" width="6.28125" style="25" customWidth="1"/>
    <col min="13303" max="13303" width="38.8515625" style="25" customWidth="1"/>
    <col min="13304" max="13304" width="7.00390625" style="25" customWidth="1"/>
    <col min="13305" max="13305" width="6.7109375" style="25" customWidth="1"/>
    <col min="13306" max="13306" width="7.421875" style="25" customWidth="1"/>
    <col min="13307" max="13307" width="6.8515625" style="25" customWidth="1"/>
    <col min="13308" max="13309" width="8.57421875" style="25" customWidth="1"/>
    <col min="13310" max="13310" width="7.7109375" style="25" customWidth="1"/>
    <col min="13311" max="13311" width="8.28125" style="25" customWidth="1"/>
    <col min="13312" max="13312" width="7.28125" style="25" customWidth="1"/>
    <col min="13313" max="13313" width="8.00390625" style="25" customWidth="1"/>
    <col min="13314" max="13314" width="9.421875" style="25" customWidth="1"/>
    <col min="13315" max="13316" width="10.00390625" style="25" customWidth="1"/>
    <col min="13317" max="13317" width="10.140625" style="25" customWidth="1"/>
    <col min="13318" max="13556" width="11.421875" style="25" customWidth="1"/>
    <col min="13557" max="13557" width="4.7109375" style="25" customWidth="1"/>
    <col min="13558" max="13558" width="6.28125" style="25" customWidth="1"/>
    <col min="13559" max="13559" width="38.8515625" style="25" customWidth="1"/>
    <col min="13560" max="13560" width="7.00390625" style="25" customWidth="1"/>
    <col min="13561" max="13561" width="6.7109375" style="25" customWidth="1"/>
    <col min="13562" max="13562" width="7.421875" style="25" customWidth="1"/>
    <col min="13563" max="13563" width="6.8515625" style="25" customWidth="1"/>
    <col min="13564" max="13565" width="8.57421875" style="25" customWidth="1"/>
    <col min="13566" max="13566" width="7.7109375" style="25" customWidth="1"/>
    <col min="13567" max="13567" width="8.28125" style="25" customWidth="1"/>
    <col min="13568" max="13568" width="7.28125" style="25" customWidth="1"/>
    <col min="13569" max="13569" width="8.00390625" style="25" customWidth="1"/>
    <col min="13570" max="13570" width="9.421875" style="25" customWidth="1"/>
    <col min="13571" max="13572" width="10.00390625" style="25" customWidth="1"/>
    <col min="13573" max="13573" width="10.140625" style="25" customWidth="1"/>
    <col min="13574" max="13812" width="11.421875" style="25" customWidth="1"/>
    <col min="13813" max="13813" width="4.7109375" style="25" customWidth="1"/>
    <col min="13814" max="13814" width="6.28125" style="25" customWidth="1"/>
    <col min="13815" max="13815" width="38.8515625" style="25" customWidth="1"/>
    <col min="13816" max="13816" width="7.00390625" style="25" customWidth="1"/>
    <col min="13817" max="13817" width="6.7109375" style="25" customWidth="1"/>
    <col min="13818" max="13818" width="7.421875" style="25" customWidth="1"/>
    <col min="13819" max="13819" width="6.8515625" style="25" customWidth="1"/>
    <col min="13820" max="13821" width="8.57421875" style="25" customWidth="1"/>
    <col min="13822" max="13822" width="7.7109375" style="25" customWidth="1"/>
    <col min="13823" max="13823" width="8.28125" style="25" customWidth="1"/>
    <col min="13824" max="13824" width="7.28125" style="25" customWidth="1"/>
    <col min="13825" max="13825" width="8.00390625" style="25" customWidth="1"/>
    <col min="13826" max="13826" width="9.421875" style="25" customWidth="1"/>
    <col min="13827" max="13828" width="10.00390625" style="25" customWidth="1"/>
    <col min="13829" max="13829" width="10.140625" style="25" customWidth="1"/>
    <col min="13830" max="14068" width="11.421875" style="25" customWidth="1"/>
    <col min="14069" max="14069" width="4.7109375" style="25" customWidth="1"/>
    <col min="14070" max="14070" width="6.28125" style="25" customWidth="1"/>
    <col min="14071" max="14071" width="38.8515625" style="25" customWidth="1"/>
    <col min="14072" max="14072" width="7.00390625" style="25" customWidth="1"/>
    <col min="14073" max="14073" width="6.7109375" style="25" customWidth="1"/>
    <col min="14074" max="14074" width="7.421875" style="25" customWidth="1"/>
    <col min="14075" max="14075" width="6.8515625" style="25" customWidth="1"/>
    <col min="14076" max="14077" width="8.57421875" style="25" customWidth="1"/>
    <col min="14078" max="14078" width="7.7109375" style="25" customWidth="1"/>
    <col min="14079" max="14079" width="8.28125" style="25" customWidth="1"/>
    <col min="14080" max="14080" width="7.28125" style="25" customWidth="1"/>
    <col min="14081" max="14081" width="8.00390625" style="25" customWidth="1"/>
    <col min="14082" max="14082" width="9.421875" style="25" customWidth="1"/>
    <col min="14083" max="14084" width="10.00390625" style="25" customWidth="1"/>
    <col min="14085" max="14085" width="10.140625" style="25" customWidth="1"/>
    <col min="14086" max="14324" width="11.421875" style="25" customWidth="1"/>
    <col min="14325" max="14325" width="4.7109375" style="25" customWidth="1"/>
    <col min="14326" max="14326" width="6.28125" style="25" customWidth="1"/>
    <col min="14327" max="14327" width="38.8515625" style="25" customWidth="1"/>
    <col min="14328" max="14328" width="7.00390625" style="25" customWidth="1"/>
    <col min="14329" max="14329" width="6.7109375" style="25" customWidth="1"/>
    <col min="14330" max="14330" width="7.421875" style="25" customWidth="1"/>
    <col min="14331" max="14331" width="6.8515625" style="25" customWidth="1"/>
    <col min="14332" max="14333" width="8.57421875" style="25" customWidth="1"/>
    <col min="14334" max="14334" width="7.7109375" style="25" customWidth="1"/>
    <col min="14335" max="14335" width="8.28125" style="25" customWidth="1"/>
    <col min="14336" max="14336" width="7.28125" style="25" customWidth="1"/>
    <col min="14337" max="14337" width="8.00390625" style="25" customWidth="1"/>
    <col min="14338" max="14338" width="9.421875" style="25" customWidth="1"/>
    <col min="14339" max="14340" width="10.00390625" style="25" customWidth="1"/>
    <col min="14341" max="14341" width="10.140625" style="25" customWidth="1"/>
    <col min="14342" max="14580" width="11.421875" style="25" customWidth="1"/>
    <col min="14581" max="14581" width="4.7109375" style="25" customWidth="1"/>
    <col min="14582" max="14582" width="6.28125" style="25" customWidth="1"/>
    <col min="14583" max="14583" width="38.8515625" style="25" customWidth="1"/>
    <col min="14584" max="14584" width="7.00390625" style="25" customWidth="1"/>
    <col min="14585" max="14585" width="6.7109375" style="25" customWidth="1"/>
    <col min="14586" max="14586" width="7.421875" style="25" customWidth="1"/>
    <col min="14587" max="14587" width="6.8515625" style="25" customWidth="1"/>
    <col min="14588" max="14589" width="8.57421875" style="25" customWidth="1"/>
    <col min="14590" max="14590" width="7.7109375" style="25" customWidth="1"/>
    <col min="14591" max="14591" width="8.28125" style="25" customWidth="1"/>
    <col min="14592" max="14592" width="7.28125" style="25" customWidth="1"/>
    <col min="14593" max="14593" width="8.00390625" style="25" customWidth="1"/>
    <col min="14594" max="14594" width="9.421875" style="25" customWidth="1"/>
    <col min="14595" max="14596" width="10.00390625" style="25" customWidth="1"/>
    <col min="14597" max="14597" width="10.140625" style="25" customWidth="1"/>
    <col min="14598" max="14836" width="11.421875" style="25" customWidth="1"/>
    <col min="14837" max="14837" width="4.7109375" style="25" customWidth="1"/>
    <col min="14838" max="14838" width="6.28125" style="25" customWidth="1"/>
    <col min="14839" max="14839" width="38.8515625" style="25" customWidth="1"/>
    <col min="14840" max="14840" width="7.00390625" style="25" customWidth="1"/>
    <col min="14841" max="14841" width="6.7109375" style="25" customWidth="1"/>
    <col min="14842" max="14842" width="7.421875" style="25" customWidth="1"/>
    <col min="14843" max="14843" width="6.8515625" style="25" customWidth="1"/>
    <col min="14844" max="14845" width="8.57421875" style="25" customWidth="1"/>
    <col min="14846" max="14846" width="7.7109375" style="25" customWidth="1"/>
    <col min="14847" max="14847" width="8.28125" style="25" customWidth="1"/>
    <col min="14848" max="14848" width="7.28125" style="25" customWidth="1"/>
    <col min="14849" max="14849" width="8.00390625" style="25" customWidth="1"/>
    <col min="14850" max="14850" width="9.421875" style="25" customWidth="1"/>
    <col min="14851" max="14852" width="10.00390625" style="25" customWidth="1"/>
    <col min="14853" max="14853" width="10.140625" style="25" customWidth="1"/>
    <col min="14854" max="15092" width="11.421875" style="25" customWidth="1"/>
    <col min="15093" max="15093" width="4.7109375" style="25" customWidth="1"/>
    <col min="15094" max="15094" width="6.28125" style="25" customWidth="1"/>
    <col min="15095" max="15095" width="38.8515625" style="25" customWidth="1"/>
    <col min="15096" max="15096" width="7.00390625" style="25" customWidth="1"/>
    <col min="15097" max="15097" width="6.7109375" style="25" customWidth="1"/>
    <col min="15098" max="15098" width="7.421875" style="25" customWidth="1"/>
    <col min="15099" max="15099" width="6.8515625" style="25" customWidth="1"/>
    <col min="15100" max="15101" width="8.57421875" style="25" customWidth="1"/>
    <col min="15102" max="15102" width="7.7109375" style="25" customWidth="1"/>
    <col min="15103" max="15103" width="8.28125" style="25" customWidth="1"/>
    <col min="15104" max="15104" width="7.28125" style="25" customWidth="1"/>
    <col min="15105" max="15105" width="8.00390625" style="25" customWidth="1"/>
    <col min="15106" max="15106" width="9.421875" style="25" customWidth="1"/>
    <col min="15107" max="15108" width="10.00390625" style="25" customWidth="1"/>
    <col min="15109" max="15109" width="10.140625" style="25" customWidth="1"/>
    <col min="15110" max="15348" width="11.421875" style="25" customWidth="1"/>
    <col min="15349" max="15349" width="4.7109375" style="25" customWidth="1"/>
    <col min="15350" max="15350" width="6.28125" style="25" customWidth="1"/>
    <col min="15351" max="15351" width="38.8515625" style="25" customWidth="1"/>
    <col min="15352" max="15352" width="7.00390625" style="25" customWidth="1"/>
    <col min="15353" max="15353" width="6.7109375" style="25" customWidth="1"/>
    <col min="15354" max="15354" width="7.421875" style="25" customWidth="1"/>
    <col min="15355" max="15355" width="6.8515625" style="25" customWidth="1"/>
    <col min="15356" max="15357" width="8.57421875" style="25" customWidth="1"/>
    <col min="15358" max="15358" width="7.7109375" style="25" customWidth="1"/>
    <col min="15359" max="15359" width="8.28125" style="25" customWidth="1"/>
    <col min="15360" max="15360" width="7.28125" style="25" customWidth="1"/>
    <col min="15361" max="15361" width="8.00390625" style="25" customWidth="1"/>
    <col min="15362" max="15362" width="9.421875" style="25" customWidth="1"/>
    <col min="15363" max="15364" width="10.00390625" style="25" customWidth="1"/>
    <col min="15365" max="15365" width="10.140625" style="25" customWidth="1"/>
    <col min="15366" max="15604" width="11.421875" style="25" customWidth="1"/>
    <col min="15605" max="15605" width="4.7109375" style="25" customWidth="1"/>
    <col min="15606" max="15606" width="6.28125" style="25" customWidth="1"/>
    <col min="15607" max="15607" width="38.8515625" style="25" customWidth="1"/>
    <col min="15608" max="15608" width="7.00390625" style="25" customWidth="1"/>
    <col min="15609" max="15609" width="6.7109375" style="25" customWidth="1"/>
    <col min="15610" max="15610" width="7.421875" style="25" customWidth="1"/>
    <col min="15611" max="15611" width="6.8515625" style="25" customWidth="1"/>
    <col min="15612" max="15613" width="8.57421875" style="25" customWidth="1"/>
    <col min="15614" max="15614" width="7.7109375" style="25" customWidth="1"/>
    <col min="15615" max="15615" width="8.28125" style="25" customWidth="1"/>
    <col min="15616" max="15616" width="7.28125" style="25" customWidth="1"/>
    <col min="15617" max="15617" width="8.00390625" style="25" customWidth="1"/>
    <col min="15618" max="15618" width="9.421875" style="25" customWidth="1"/>
    <col min="15619" max="15620" width="10.00390625" style="25" customWidth="1"/>
    <col min="15621" max="15621" width="10.140625" style="25" customWidth="1"/>
    <col min="15622" max="15860" width="11.421875" style="25" customWidth="1"/>
    <col min="15861" max="15861" width="4.7109375" style="25" customWidth="1"/>
    <col min="15862" max="15862" width="6.28125" style="25" customWidth="1"/>
    <col min="15863" max="15863" width="38.8515625" style="25" customWidth="1"/>
    <col min="15864" max="15864" width="7.00390625" style="25" customWidth="1"/>
    <col min="15865" max="15865" width="6.7109375" style="25" customWidth="1"/>
    <col min="15866" max="15866" width="7.421875" style="25" customWidth="1"/>
    <col min="15867" max="15867" width="6.8515625" style="25" customWidth="1"/>
    <col min="15868" max="15869" width="8.57421875" style="25" customWidth="1"/>
    <col min="15870" max="15870" width="7.7109375" style="25" customWidth="1"/>
    <col min="15871" max="15871" width="8.28125" style="25" customWidth="1"/>
    <col min="15872" max="15872" width="7.28125" style="25" customWidth="1"/>
    <col min="15873" max="15873" width="8.00390625" style="25" customWidth="1"/>
    <col min="15874" max="15874" width="9.421875" style="25" customWidth="1"/>
    <col min="15875" max="15876" width="10.00390625" style="25" customWidth="1"/>
    <col min="15877" max="15877" width="10.140625" style="25" customWidth="1"/>
    <col min="15878" max="16116" width="11.421875" style="25" customWidth="1"/>
    <col min="16117" max="16117" width="4.7109375" style="25" customWidth="1"/>
    <col min="16118" max="16118" width="6.28125" style="25" customWidth="1"/>
    <col min="16119" max="16119" width="38.8515625" style="25" customWidth="1"/>
    <col min="16120" max="16120" width="7.00390625" style="25" customWidth="1"/>
    <col min="16121" max="16121" width="6.7109375" style="25" customWidth="1"/>
    <col min="16122" max="16122" width="7.421875" style="25" customWidth="1"/>
    <col min="16123" max="16123" width="6.8515625" style="25" customWidth="1"/>
    <col min="16124" max="16125" width="8.57421875" style="25" customWidth="1"/>
    <col min="16126" max="16126" width="7.7109375" style="25" customWidth="1"/>
    <col min="16127" max="16127" width="8.28125" style="25" customWidth="1"/>
    <col min="16128" max="16128" width="7.28125" style="25" customWidth="1"/>
    <col min="16129" max="16129" width="8.00390625" style="25" customWidth="1"/>
    <col min="16130" max="16130" width="9.421875" style="25" customWidth="1"/>
    <col min="16131" max="16132" width="10.00390625" style="25" customWidth="1"/>
    <col min="16133" max="16133" width="10.140625" style="25" customWidth="1"/>
    <col min="16134" max="16384" width="11.421875" style="25" customWidth="1"/>
  </cols>
  <sheetData>
    <row r="1" spans="1:4" ht="15">
      <c r="A1" s="166" t="s">
        <v>196</v>
      </c>
      <c r="B1" s="166"/>
      <c r="C1" s="166"/>
      <c r="D1" s="166"/>
    </row>
    <row r="2" spans="1:4" ht="15">
      <c r="A2" s="167" t="s">
        <v>50</v>
      </c>
      <c r="B2" s="167"/>
      <c r="C2" s="167"/>
      <c r="D2" s="167"/>
    </row>
    <row r="3" spans="1:4" ht="15">
      <c r="A3" s="168" t="s">
        <v>5</v>
      </c>
      <c r="B3" s="168"/>
      <c r="C3" s="168"/>
      <c r="D3" s="168"/>
    </row>
    <row r="4" spans="1:4" ht="35.25" customHeight="1">
      <c r="A4" s="164" t="s">
        <v>190</v>
      </c>
      <c r="B4" s="164"/>
      <c r="C4" s="164"/>
      <c r="D4" s="164"/>
    </row>
    <row r="5" spans="1:4" ht="31.5" customHeight="1">
      <c r="A5" s="164" t="s">
        <v>191</v>
      </c>
      <c r="B5" s="164"/>
      <c r="C5" s="164"/>
      <c r="D5" s="164"/>
    </row>
    <row r="6" spans="1:4" ht="15">
      <c r="A6" s="163" t="s">
        <v>185</v>
      </c>
      <c r="B6" s="163"/>
      <c r="C6" s="163"/>
      <c r="D6" s="163"/>
    </row>
    <row r="7" spans="1:4" ht="15">
      <c r="A7" s="164" t="s">
        <v>192</v>
      </c>
      <c r="B7" s="164"/>
      <c r="C7" s="164"/>
      <c r="D7" s="164"/>
    </row>
    <row r="8" spans="1:4" ht="107.25" customHeight="1">
      <c r="A8" s="165" t="s">
        <v>186</v>
      </c>
      <c r="B8" s="165"/>
      <c r="C8" s="165"/>
      <c r="D8" s="165"/>
    </row>
    <row r="9" spans="1:4" ht="15">
      <c r="A9" s="133" t="s">
        <v>187</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12.75">
      <c r="A12" s="12"/>
      <c r="B12" s="101" t="s">
        <v>51</v>
      </c>
      <c r="C12" s="15"/>
      <c r="D12" s="15"/>
    </row>
    <row r="13" spans="1:4" s="11" customFormat="1" ht="51">
      <c r="A13" s="12">
        <v>1</v>
      </c>
      <c r="B13" s="26" t="s">
        <v>180</v>
      </c>
      <c r="C13" s="118" t="s">
        <v>42</v>
      </c>
      <c r="D13" s="10">
        <f>106+68</f>
        <v>174</v>
      </c>
    </row>
    <row r="14" spans="1:4" s="11" customFormat="1" ht="89.25">
      <c r="A14" s="12">
        <v>2</v>
      </c>
      <c r="B14" s="34" t="s">
        <v>93</v>
      </c>
      <c r="C14" s="124" t="s">
        <v>42</v>
      </c>
      <c r="D14" s="29">
        <f>ROUND((90+68)*50%,2)</f>
        <v>79</v>
      </c>
    </row>
    <row r="15" spans="1:4" s="11" customFormat="1" ht="38.25">
      <c r="A15" s="12">
        <v>3</v>
      </c>
      <c r="B15" s="4" t="s">
        <v>94</v>
      </c>
      <c r="C15" s="118" t="s">
        <v>42</v>
      </c>
      <c r="D15" s="10">
        <f>90+8+68-D14</f>
        <v>87</v>
      </c>
    </row>
    <row r="16" spans="1:4" s="11" customFormat="1" ht="51">
      <c r="A16" s="12">
        <v>4</v>
      </c>
      <c r="B16" s="4" t="s">
        <v>95</v>
      </c>
      <c r="C16" s="124" t="s">
        <v>42</v>
      </c>
      <c r="D16" s="113">
        <f>106+8+68</f>
        <v>182</v>
      </c>
    </row>
    <row r="17" spans="1:4" s="11" customFormat="1" ht="12.75">
      <c r="A17" s="12"/>
      <c r="B17" s="36" t="s">
        <v>54</v>
      </c>
      <c r="C17" s="30" t="s">
        <v>52</v>
      </c>
      <c r="D17" s="113">
        <f>0.15*D16</f>
        <v>27.3</v>
      </c>
    </row>
    <row r="18" spans="1:4" s="11" customFormat="1" ht="12.75">
      <c r="A18" s="12"/>
      <c r="B18" s="36" t="s">
        <v>48</v>
      </c>
      <c r="C18" s="30" t="s">
        <v>49</v>
      </c>
      <c r="D18" s="113">
        <f>1.6*D16</f>
        <v>291.2</v>
      </c>
    </row>
    <row r="19" spans="1:4" s="11" customFormat="1" ht="12.75">
      <c r="A19" s="12"/>
      <c r="B19" s="36" t="s">
        <v>55</v>
      </c>
      <c r="C19" s="124" t="s">
        <v>42</v>
      </c>
      <c r="D19" s="113">
        <f>0.05*D16</f>
        <v>9.1</v>
      </c>
    </row>
    <row r="20" spans="1:4" s="11" customFormat="1" ht="25.5">
      <c r="A20" s="12">
        <v>5</v>
      </c>
      <c r="B20" s="4" t="s">
        <v>96</v>
      </c>
      <c r="C20" s="118" t="s">
        <v>42</v>
      </c>
      <c r="D20" s="10">
        <f>90+5+56</f>
        <v>151</v>
      </c>
    </row>
    <row r="21" spans="1:4" s="11" customFormat="1" ht="12.75">
      <c r="A21" s="12">
        <v>6</v>
      </c>
      <c r="B21" s="4" t="s">
        <v>181</v>
      </c>
      <c r="C21" s="118" t="s">
        <v>42</v>
      </c>
      <c r="D21" s="10">
        <f>16+3+26</f>
        <v>45</v>
      </c>
    </row>
    <row r="22" spans="1:4" s="11" customFormat="1" ht="12.75">
      <c r="A22" s="12"/>
      <c r="B22" s="39" t="s">
        <v>58</v>
      </c>
      <c r="C22" s="16"/>
      <c r="D22" s="16"/>
    </row>
    <row r="23" spans="1:4" s="11" customFormat="1" ht="63.75">
      <c r="A23" s="12">
        <v>7</v>
      </c>
      <c r="B23" s="4" t="s">
        <v>164</v>
      </c>
      <c r="C23" s="30" t="s">
        <v>42</v>
      </c>
      <c r="D23" s="82">
        <f>46.5+39</f>
        <v>85.5</v>
      </c>
    </row>
    <row r="24" spans="1:4" s="11" customFormat="1" ht="12.75">
      <c r="A24" s="12"/>
      <c r="B24" s="36" t="s">
        <v>43</v>
      </c>
      <c r="C24" s="30" t="s">
        <v>42</v>
      </c>
      <c r="D24" s="10">
        <f>ROUND(D23*1.03,2)</f>
        <v>88.07</v>
      </c>
    </row>
    <row r="25" spans="1:4" s="11" customFormat="1" ht="12.75">
      <c r="A25" s="12"/>
      <c r="B25" s="36" t="s">
        <v>44</v>
      </c>
      <c r="C25" s="30" t="s">
        <v>15</v>
      </c>
      <c r="D25" s="10">
        <f>ROUND(D23*2,2)</f>
        <v>171</v>
      </c>
    </row>
    <row r="26" spans="1:4" s="11" customFormat="1" ht="12.75">
      <c r="A26" s="12"/>
      <c r="B26" s="103" t="s">
        <v>165</v>
      </c>
      <c r="C26" s="30" t="s">
        <v>42</v>
      </c>
      <c r="D26" s="10">
        <f>ROUND(D23*2.1,2)</f>
        <v>179.55</v>
      </c>
    </row>
    <row r="27" spans="1:4" s="11" customFormat="1" ht="12.75">
      <c r="A27" s="12"/>
      <c r="B27" s="36" t="s">
        <v>45</v>
      </c>
      <c r="C27" s="30" t="s">
        <v>15</v>
      </c>
      <c r="D27" s="10">
        <f>ROUND(D23*15,2)</f>
        <v>1282.5</v>
      </c>
    </row>
    <row r="28" spans="1:4" s="11" customFormat="1" ht="12.75">
      <c r="A28" s="12"/>
      <c r="B28" s="36" t="s">
        <v>166</v>
      </c>
      <c r="C28" s="30" t="s">
        <v>13</v>
      </c>
      <c r="D28" s="10">
        <f>ROUND(D23*1.5,2)</f>
        <v>128.25</v>
      </c>
    </row>
    <row r="29" spans="1:4" s="11" customFormat="1" ht="12.75">
      <c r="A29" s="12"/>
      <c r="B29" s="36" t="s">
        <v>167</v>
      </c>
      <c r="C29" s="30" t="s">
        <v>49</v>
      </c>
      <c r="D29" s="10">
        <f>ROUND(D23*0.8,2)</f>
        <v>68.4</v>
      </c>
    </row>
    <row r="30" spans="1:4" s="11" customFormat="1" ht="51">
      <c r="A30" s="12">
        <v>8</v>
      </c>
      <c r="B30" s="4" t="s">
        <v>57</v>
      </c>
      <c r="C30" s="30" t="s">
        <v>42</v>
      </c>
      <c r="D30" s="29">
        <f>D23</f>
        <v>85.5</v>
      </c>
    </row>
    <row r="31" spans="1:4" s="11" customFormat="1" ht="12.75">
      <c r="A31" s="12"/>
      <c r="B31" s="36" t="s">
        <v>54</v>
      </c>
      <c r="C31" s="30" t="s">
        <v>52</v>
      </c>
      <c r="D31" s="9">
        <f>0.15*D30</f>
        <v>12.825</v>
      </c>
    </row>
    <row r="32" spans="1:4" s="11" customFormat="1" ht="12.75">
      <c r="A32" s="12"/>
      <c r="B32" s="36" t="s">
        <v>48</v>
      </c>
      <c r="C32" s="30" t="s">
        <v>49</v>
      </c>
      <c r="D32" s="9">
        <f>1.6*D30</f>
        <v>136.8</v>
      </c>
    </row>
    <row r="33" spans="1:4" s="11" customFormat="1" ht="12.75">
      <c r="A33" s="12"/>
      <c r="B33" s="36" t="s">
        <v>55</v>
      </c>
      <c r="C33" s="30" t="s">
        <v>42</v>
      </c>
      <c r="D33" s="9">
        <f>0.05*D30</f>
        <v>4.275</v>
      </c>
    </row>
    <row r="34" spans="1:4" s="11" customFormat="1" ht="38.25">
      <c r="A34" s="12"/>
      <c r="B34" s="36" t="s">
        <v>97</v>
      </c>
      <c r="C34" s="30" t="s">
        <v>52</v>
      </c>
      <c r="D34" s="9">
        <f>0.35*D30</f>
        <v>29.924999999999997</v>
      </c>
    </row>
    <row r="35" spans="1:4" s="11" customFormat="1" ht="12.75">
      <c r="A35" s="12"/>
      <c r="B35" s="39" t="s">
        <v>59</v>
      </c>
      <c r="C35" s="30"/>
      <c r="D35" s="9"/>
    </row>
    <row r="36" spans="1:4" s="11" customFormat="1" ht="12.75">
      <c r="A36" s="12"/>
      <c r="B36" s="75" t="s">
        <v>74</v>
      </c>
      <c r="C36" s="30"/>
      <c r="D36" s="9"/>
    </row>
    <row r="37" spans="1:4" s="11" customFormat="1" ht="25.5">
      <c r="A37" s="12">
        <v>9</v>
      </c>
      <c r="B37" s="55" t="s">
        <v>155</v>
      </c>
      <c r="C37" s="30" t="s">
        <v>42</v>
      </c>
      <c r="D37" s="56">
        <v>4.2</v>
      </c>
    </row>
    <row r="38" spans="1:4" s="11" customFormat="1" ht="12.75">
      <c r="A38" s="12"/>
      <c r="B38" s="75" t="s">
        <v>78</v>
      </c>
      <c r="C38" s="30"/>
      <c r="D38" s="56"/>
    </row>
    <row r="39" spans="1:4" s="11" customFormat="1" ht="12.75">
      <c r="A39" s="12">
        <v>10</v>
      </c>
      <c r="B39" s="55" t="s">
        <v>169</v>
      </c>
      <c r="C39" s="30" t="s">
        <v>42</v>
      </c>
      <c r="D39" s="56">
        <v>34</v>
      </c>
    </row>
    <row r="40" spans="1:4" s="11" customFormat="1" ht="25.5">
      <c r="A40" s="12">
        <v>11</v>
      </c>
      <c r="B40" s="102" t="s">
        <v>168</v>
      </c>
      <c r="C40" s="80" t="s">
        <v>42</v>
      </c>
      <c r="D40" s="9">
        <v>37</v>
      </c>
    </row>
    <row r="41" spans="1:4" s="11" customFormat="1" ht="51">
      <c r="A41" s="12"/>
      <c r="B41" s="79" t="s">
        <v>171</v>
      </c>
      <c r="C41" s="80" t="s">
        <v>42</v>
      </c>
      <c r="D41" s="10">
        <f>ROUND(34*1.08,2)</f>
        <v>36.72</v>
      </c>
    </row>
    <row r="42" spans="1:4" s="11" customFormat="1" ht="38.25">
      <c r="A42" s="12"/>
      <c r="B42" s="79" t="s">
        <v>172</v>
      </c>
      <c r="C42" s="80" t="s">
        <v>13</v>
      </c>
      <c r="D42" s="10">
        <v>29</v>
      </c>
    </row>
    <row r="43" spans="1:4" s="11" customFormat="1" ht="38.25">
      <c r="A43" s="12"/>
      <c r="B43" s="79" t="s">
        <v>173</v>
      </c>
      <c r="C43" s="80" t="s">
        <v>15</v>
      </c>
      <c r="D43" s="8">
        <v>6</v>
      </c>
    </row>
    <row r="44" spans="1:4" s="11" customFormat="1" ht="25.5">
      <c r="A44" s="12"/>
      <c r="B44" s="79" t="s">
        <v>174</v>
      </c>
      <c r="C44" s="80" t="s">
        <v>15</v>
      </c>
      <c r="D44" s="8">
        <v>8</v>
      </c>
    </row>
    <row r="45" spans="1:4" s="11" customFormat="1" ht="12.75">
      <c r="A45" s="12"/>
      <c r="B45" s="79" t="s">
        <v>53</v>
      </c>
      <c r="C45" s="80" t="s">
        <v>52</v>
      </c>
      <c r="D45" s="10">
        <f>ROUND(D40*0.15,2)</f>
        <v>5.55</v>
      </c>
    </row>
    <row r="46" spans="1:4" s="11" customFormat="1" ht="12.75">
      <c r="A46" s="12"/>
      <c r="B46" s="77" t="s">
        <v>56</v>
      </c>
      <c r="C46" s="104" t="s">
        <v>49</v>
      </c>
      <c r="D46" s="10">
        <f>ROUND(3.5*D40,2)</f>
        <v>129.5</v>
      </c>
    </row>
    <row r="47" spans="1:4" s="11" customFormat="1" ht="38.25">
      <c r="A47" s="12"/>
      <c r="B47" s="79" t="s">
        <v>175</v>
      </c>
      <c r="C47" s="104" t="s">
        <v>49</v>
      </c>
      <c r="D47" s="10">
        <f>ROUND(0.5*D40,2)</f>
        <v>18.5</v>
      </c>
    </row>
    <row r="48" spans="1:4" s="11" customFormat="1" ht="12.75">
      <c r="A48" s="12"/>
      <c r="B48" s="63" t="s">
        <v>81</v>
      </c>
      <c r="C48" s="30"/>
      <c r="D48" s="9"/>
    </row>
    <row r="49" spans="1:4" s="11" customFormat="1" ht="63.75">
      <c r="A49" s="12">
        <v>12</v>
      </c>
      <c r="B49" s="20" t="s">
        <v>156</v>
      </c>
      <c r="C49" s="30" t="s">
        <v>42</v>
      </c>
      <c r="D49" s="29">
        <v>6</v>
      </c>
    </row>
    <row r="50" spans="1:4" s="11" customFormat="1" ht="35.25" customHeight="1">
      <c r="A50" s="12">
        <v>13</v>
      </c>
      <c r="B50" s="20" t="s">
        <v>170</v>
      </c>
      <c r="C50" s="30" t="s">
        <v>150</v>
      </c>
      <c r="D50" s="29">
        <v>1</v>
      </c>
    </row>
    <row r="51" spans="1:4" s="11" customFormat="1" ht="12.75">
      <c r="A51" s="12"/>
      <c r="B51" s="63" t="s">
        <v>82</v>
      </c>
      <c r="C51" s="30"/>
      <c r="D51" s="9"/>
    </row>
    <row r="52" spans="1:4" s="11" customFormat="1" ht="25.5">
      <c r="A52" s="12">
        <v>14</v>
      </c>
      <c r="B52" s="100" t="s">
        <v>160</v>
      </c>
      <c r="C52" s="30" t="s">
        <v>42</v>
      </c>
      <c r="D52" s="56">
        <v>39</v>
      </c>
    </row>
    <row r="53" spans="1:4" s="11" customFormat="1" ht="25.5">
      <c r="A53" s="12">
        <v>15</v>
      </c>
      <c r="B53" s="100" t="s">
        <v>161</v>
      </c>
      <c r="C53" s="30" t="s">
        <v>42</v>
      </c>
      <c r="D53" s="56">
        <v>39</v>
      </c>
    </row>
    <row r="54" spans="1:4" s="11" customFormat="1" ht="12.75">
      <c r="A54" s="12">
        <v>16</v>
      </c>
      <c r="B54" s="100" t="s">
        <v>159</v>
      </c>
      <c r="C54" s="30" t="s">
        <v>42</v>
      </c>
      <c r="D54" s="56">
        <v>39</v>
      </c>
    </row>
    <row r="55" spans="1:4" s="11" customFormat="1" ht="25.5">
      <c r="A55" s="12">
        <v>17</v>
      </c>
      <c r="B55" s="100" t="s">
        <v>158</v>
      </c>
      <c r="C55" s="30" t="s">
        <v>42</v>
      </c>
      <c r="D55" s="56">
        <v>39</v>
      </c>
    </row>
    <row r="56" spans="1:4" s="11" customFormat="1" ht="12.75">
      <c r="A56" s="12">
        <v>18</v>
      </c>
      <c r="B56" s="100" t="s">
        <v>157</v>
      </c>
      <c r="C56" s="30" t="s">
        <v>42</v>
      </c>
      <c r="D56" s="56">
        <v>39</v>
      </c>
    </row>
    <row r="57" spans="1:4" s="11" customFormat="1" ht="76.5">
      <c r="A57" s="12">
        <v>19</v>
      </c>
      <c r="B57" s="14" t="s">
        <v>75</v>
      </c>
      <c r="C57" s="30" t="s">
        <v>42</v>
      </c>
      <c r="D57" s="56">
        <v>39</v>
      </c>
    </row>
    <row r="58" spans="1:4" s="11" customFormat="1" ht="51">
      <c r="A58" s="12"/>
      <c r="B58" s="59" t="s">
        <v>77</v>
      </c>
      <c r="C58" s="30" t="s">
        <v>42</v>
      </c>
      <c r="D58" s="56">
        <f>D57*1.08</f>
        <v>42.120000000000005</v>
      </c>
    </row>
    <row r="59" spans="1:4" s="11" customFormat="1" ht="12.75">
      <c r="A59" s="12"/>
      <c r="B59" s="59" t="s">
        <v>56</v>
      </c>
      <c r="C59" s="60" t="s">
        <v>49</v>
      </c>
      <c r="D59" s="56">
        <f>D57*0.25</f>
        <v>9.75</v>
      </c>
    </row>
    <row r="60" spans="1:4" s="11" customFormat="1" ht="12.75">
      <c r="A60" s="12"/>
      <c r="B60" s="36" t="s">
        <v>53</v>
      </c>
      <c r="C60" s="30" t="s">
        <v>52</v>
      </c>
      <c r="D60" s="10">
        <f>ROUND(D57*0.15,2)</f>
        <v>5.85</v>
      </c>
    </row>
    <row r="61" spans="1:4" s="11" customFormat="1" ht="12.75">
      <c r="A61" s="12">
        <v>20</v>
      </c>
      <c r="B61" s="57" t="s">
        <v>76</v>
      </c>
      <c r="C61" s="52" t="s">
        <v>13</v>
      </c>
      <c r="D61" s="58">
        <v>25</v>
      </c>
    </row>
    <row r="62" spans="1:4" s="11" customFormat="1" ht="12.75">
      <c r="A62" s="12"/>
      <c r="B62" s="75" t="s">
        <v>83</v>
      </c>
      <c r="C62" s="30"/>
      <c r="D62" s="56"/>
    </row>
    <row r="63" spans="1:4" s="11" customFormat="1" ht="12.75">
      <c r="A63" s="12">
        <v>21</v>
      </c>
      <c r="B63" s="55" t="s">
        <v>162</v>
      </c>
      <c r="C63" s="30" t="s">
        <v>42</v>
      </c>
      <c r="D63" s="56">
        <v>6</v>
      </c>
    </row>
    <row r="64" spans="1:4" s="11" customFormat="1" ht="51">
      <c r="A64" s="12">
        <v>22</v>
      </c>
      <c r="B64" s="14" t="s">
        <v>79</v>
      </c>
      <c r="C64" s="30" t="s">
        <v>42</v>
      </c>
      <c r="D64" s="56">
        <v>6</v>
      </c>
    </row>
    <row r="65" spans="1:4" s="11" customFormat="1" ht="25.5">
      <c r="A65" s="12"/>
      <c r="B65" s="59" t="s">
        <v>80</v>
      </c>
      <c r="C65" s="30" t="s">
        <v>42</v>
      </c>
      <c r="D65" s="56">
        <f>D64*1.08</f>
        <v>6.48</v>
      </c>
    </row>
    <row r="66" spans="1:4" s="11" customFormat="1" ht="12.75">
      <c r="A66" s="12"/>
      <c r="B66" s="59" t="s">
        <v>56</v>
      </c>
      <c r="C66" s="60" t="s">
        <v>49</v>
      </c>
      <c r="D66" s="56">
        <f>D64*0.25</f>
        <v>1.5</v>
      </c>
    </row>
    <row r="67" spans="1:4" s="11" customFormat="1" ht="12.75">
      <c r="A67" s="12"/>
      <c r="B67" s="36" t="s">
        <v>53</v>
      </c>
      <c r="C67" s="30" t="s">
        <v>52</v>
      </c>
      <c r="D67" s="10">
        <f>ROUND(D64*0.15,2)</f>
        <v>0.9</v>
      </c>
    </row>
    <row r="68" spans="1:4" s="11" customFormat="1" ht="12.75">
      <c r="A68" s="12"/>
      <c r="B68" s="75" t="s">
        <v>84</v>
      </c>
      <c r="C68" s="30"/>
      <c r="D68" s="56"/>
    </row>
    <row r="69" spans="1:4" s="11" customFormat="1" ht="12.75">
      <c r="A69" s="12">
        <v>23</v>
      </c>
      <c r="B69" s="55" t="s">
        <v>162</v>
      </c>
      <c r="C69" s="30" t="s">
        <v>42</v>
      </c>
      <c r="D69" s="56">
        <v>10</v>
      </c>
    </row>
    <row r="70" spans="1:4" s="11" customFormat="1" ht="25.5">
      <c r="A70" s="12">
        <v>24</v>
      </c>
      <c r="B70" s="14" t="s">
        <v>163</v>
      </c>
      <c r="C70" s="30" t="s">
        <v>42</v>
      </c>
      <c r="D70" s="56">
        <v>10</v>
      </c>
    </row>
    <row r="71" spans="1:4" s="11" customFormat="1" ht="12.75">
      <c r="A71" s="12"/>
      <c r="B71" s="141" t="s">
        <v>7</v>
      </c>
      <c r="C71" s="142" t="s">
        <v>8</v>
      </c>
      <c r="D71" s="143"/>
    </row>
    <row r="72" spans="1:4" s="11" customFormat="1" ht="12.75">
      <c r="A72" s="1" t="s">
        <v>4</v>
      </c>
      <c r="B72" s="144" t="s">
        <v>0</v>
      </c>
      <c r="C72" s="21"/>
      <c r="D72" s="24"/>
    </row>
    <row r="73" spans="1:4" s="11" customFormat="1" ht="12.75">
      <c r="A73" s="145"/>
      <c r="B73" s="3" t="s">
        <v>1</v>
      </c>
      <c r="C73" s="21"/>
      <c r="D73" s="24"/>
    </row>
    <row r="74" spans="1:4" s="11" customFormat="1" ht="12.75">
      <c r="A74" s="1" t="s">
        <v>3</v>
      </c>
      <c r="B74" s="144" t="s">
        <v>189</v>
      </c>
      <c r="C74" s="21"/>
      <c r="D74" s="24"/>
    </row>
    <row r="75" spans="1:4" s="11" customFormat="1" ht="12.75">
      <c r="A75" s="145"/>
      <c r="B75" s="3" t="s">
        <v>1</v>
      </c>
      <c r="C75" s="21"/>
      <c r="D75" s="24"/>
    </row>
    <row r="76" spans="1:4" s="11" customFormat="1" ht="12.75">
      <c r="A76" s="146" t="s">
        <v>2</v>
      </c>
      <c r="B76" s="147" t="s">
        <v>60</v>
      </c>
      <c r="C76" s="21"/>
      <c r="D76" s="24"/>
    </row>
    <row r="77" spans="1:4" s="11" customFormat="1" ht="12.75">
      <c r="A77" s="129"/>
      <c r="B77" s="151"/>
      <c r="C77" s="76"/>
      <c r="D77" s="152"/>
    </row>
    <row r="78" spans="1:4" s="11" customFormat="1" ht="12.75">
      <c r="A78" s="129"/>
      <c r="B78" s="151"/>
      <c r="C78" s="76"/>
      <c r="D78" s="152"/>
    </row>
    <row r="79" spans="1:4" s="11" customFormat="1" ht="12.75">
      <c r="A79" s="129"/>
      <c r="B79" s="151"/>
      <c r="C79" s="76"/>
      <c r="D79" s="152"/>
    </row>
  </sheetData>
  <mergeCells count="8">
    <mergeCell ref="A6:D6"/>
    <mergeCell ref="A7:D7"/>
    <mergeCell ref="A8:D8"/>
    <mergeCell ref="A1:D1"/>
    <mergeCell ref="A2:D2"/>
    <mergeCell ref="A3:D3"/>
    <mergeCell ref="A4:D4"/>
    <mergeCell ref="A5:D5"/>
  </mergeCells>
  <conditionalFormatting sqref="C30:C36 C21">
    <cfRule type="cellIs" priority="139" dxfId="0" operator="equal" stopIfTrue="1">
      <formula>0</formula>
    </cfRule>
    <cfRule type="expression" priority="140" dxfId="0" stopIfTrue="1">
      <formula>#DIV/0!</formula>
    </cfRule>
  </conditionalFormatting>
  <conditionalFormatting sqref="C37:C38 C62 C68">
    <cfRule type="cellIs" priority="41" dxfId="0" operator="equal" stopIfTrue="1">
      <formula>0</formula>
    </cfRule>
    <cfRule type="expression" priority="42" dxfId="0" stopIfTrue="1">
      <formula>#DIV/0!</formula>
    </cfRule>
  </conditionalFormatting>
  <conditionalFormatting sqref="C13">
    <cfRule type="cellIs" priority="29" dxfId="0" operator="equal" stopIfTrue="1">
      <formula>0</formula>
    </cfRule>
    <cfRule type="expression" priority="30" dxfId="0" stopIfTrue="1">
      <formula>#DIV/0!</formula>
    </cfRule>
  </conditionalFormatting>
  <conditionalFormatting sqref="C15">
    <cfRule type="cellIs" priority="27" dxfId="0" operator="equal" stopIfTrue="1">
      <formula>0</formula>
    </cfRule>
    <cfRule type="expression" priority="28" dxfId="0" stopIfTrue="1">
      <formula>#DIV/0!</formula>
    </cfRule>
  </conditionalFormatting>
  <conditionalFormatting sqref="C20">
    <cfRule type="cellIs" priority="25" dxfId="0" operator="equal" stopIfTrue="1">
      <formula>0</formula>
    </cfRule>
    <cfRule type="expression" priority="26" dxfId="0" stopIfTrue="1">
      <formula>#DIV/0!</formula>
    </cfRule>
  </conditionalFormatting>
  <conditionalFormatting sqref="C48">
    <cfRule type="cellIs" priority="17" dxfId="0" operator="equal" stopIfTrue="1">
      <formula>0</formula>
    </cfRule>
    <cfRule type="expression" priority="18" dxfId="0" stopIfTrue="1">
      <formula>#DIV/0!</formula>
    </cfRule>
  </conditionalFormatting>
  <conditionalFormatting sqref="C49:C50">
    <cfRule type="cellIs" priority="15" dxfId="0" operator="equal" stopIfTrue="1">
      <formula>0</formula>
    </cfRule>
    <cfRule type="expression" priority="16" dxfId="0" stopIfTrue="1">
      <formula>#DIV/0!</formula>
    </cfRule>
  </conditionalFormatting>
  <conditionalFormatting sqref="C51">
    <cfRule type="cellIs" priority="13" dxfId="0" operator="equal" stopIfTrue="1">
      <formula>0</formula>
    </cfRule>
    <cfRule type="expression" priority="14" dxfId="0" stopIfTrue="1">
      <formula>#DIV/0!</formula>
    </cfRule>
  </conditionalFormatting>
  <conditionalFormatting sqref="C63">
    <cfRule type="cellIs" priority="9" dxfId="0" operator="equal" stopIfTrue="1">
      <formula>0</formula>
    </cfRule>
    <cfRule type="expression" priority="10" dxfId="0" stopIfTrue="1">
      <formula>#DIV/0!</formula>
    </cfRule>
  </conditionalFormatting>
  <conditionalFormatting sqref="C69">
    <cfRule type="cellIs" priority="7" dxfId="0" operator="equal" stopIfTrue="1">
      <formula>0</formula>
    </cfRule>
    <cfRule type="expression" priority="8" dxfId="0" stopIfTrue="1">
      <formula>#DIV/0!</formula>
    </cfRule>
  </conditionalFormatting>
  <conditionalFormatting sqref="C23:C29">
    <cfRule type="cellIs" priority="5" dxfId="0" operator="equal" stopIfTrue="1">
      <formula>0</formula>
    </cfRule>
    <cfRule type="expression" priority="6" dxfId="0" stopIfTrue="1">
      <formula>#DIV/0!</formula>
    </cfRule>
  </conditionalFormatting>
  <conditionalFormatting sqref="C39">
    <cfRule type="cellIs" priority="1" dxfId="0" operator="equal" stopIfTrue="1">
      <formula>0</formula>
    </cfRule>
    <cfRule type="expression" priority="2" dxfId="0" stopIfTrue="1">
      <formula>#DIV/0!</formula>
    </cfRule>
  </conditionalFormatting>
  <conditionalFormatting sqref="C40:C47">
    <cfRule type="cellIs" priority="3" dxfId="0" operator="equal" stopIfTrue="1">
      <formula>0</formula>
    </cfRule>
    <cfRule type="expression" priority="4" dxfId="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5"/>
  <sheetViews>
    <sheetView showZeros="0" tabSelected="1" view="pageBreakPreview" zoomScale="60" workbookViewId="0" topLeftCell="A1">
      <selection activeCell="B15" sqref="B15"/>
    </sheetView>
  </sheetViews>
  <sheetFormatPr defaultColWidth="11.421875" defaultRowHeight="15"/>
  <cols>
    <col min="1" max="1" width="11.421875" style="21" customWidth="1"/>
    <col min="2" max="2" width="38.8515625" style="21" customWidth="1"/>
    <col min="3" max="3" width="13.140625" style="21" customWidth="1"/>
    <col min="4" max="4" width="12.8515625" style="24" customWidth="1"/>
    <col min="5" max="5" width="10.140625" style="2" customWidth="1"/>
    <col min="6" max="244" width="11.421875" style="2" customWidth="1"/>
    <col min="245" max="245" width="4.7109375" style="2" customWidth="1"/>
    <col min="246" max="246" width="6.28125" style="2" customWidth="1"/>
    <col min="247" max="247" width="38.8515625" style="2" customWidth="1"/>
    <col min="248" max="248" width="7.00390625" style="2" customWidth="1"/>
    <col min="249" max="249" width="6.7109375" style="2" customWidth="1"/>
    <col min="250" max="250" width="7.421875" style="2" customWidth="1"/>
    <col min="251" max="251" width="6.8515625" style="2" customWidth="1"/>
    <col min="252" max="253" width="8.57421875" style="2" customWidth="1"/>
    <col min="254" max="254" width="7.7109375" style="2" customWidth="1"/>
    <col min="255" max="255" width="8.28125" style="2" customWidth="1"/>
    <col min="256" max="256" width="7.28125" style="2" customWidth="1"/>
    <col min="257" max="257" width="8.00390625" style="2" customWidth="1"/>
    <col min="258" max="258" width="9.421875" style="2" customWidth="1"/>
    <col min="259" max="260" width="10.00390625" style="2" customWidth="1"/>
    <col min="261" max="261" width="10.140625" style="2" customWidth="1"/>
    <col min="262" max="500" width="11.421875" style="2" customWidth="1"/>
    <col min="501" max="501" width="4.7109375" style="2" customWidth="1"/>
    <col min="502" max="502" width="6.28125" style="2" customWidth="1"/>
    <col min="503" max="503" width="38.8515625" style="2" customWidth="1"/>
    <col min="504" max="504" width="7.00390625" style="2" customWidth="1"/>
    <col min="505" max="505" width="6.7109375" style="2" customWidth="1"/>
    <col min="506" max="506" width="7.421875" style="2" customWidth="1"/>
    <col min="507" max="507" width="6.8515625" style="2" customWidth="1"/>
    <col min="508" max="509" width="8.57421875" style="2" customWidth="1"/>
    <col min="510" max="510" width="7.7109375" style="2" customWidth="1"/>
    <col min="511" max="511" width="8.28125" style="2" customWidth="1"/>
    <col min="512" max="512" width="7.28125" style="2" customWidth="1"/>
    <col min="513" max="513" width="8.00390625" style="2" customWidth="1"/>
    <col min="514" max="514" width="9.421875" style="2" customWidth="1"/>
    <col min="515" max="516" width="10.00390625" style="2" customWidth="1"/>
    <col min="517" max="517" width="10.140625" style="2" customWidth="1"/>
    <col min="518" max="756" width="11.421875" style="2" customWidth="1"/>
    <col min="757" max="757" width="4.7109375" style="2" customWidth="1"/>
    <col min="758" max="758" width="6.28125" style="2" customWidth="1"/>
    <col min="759" max="759" width="38.8515625" style="2" customWidth="1"/>
    <col min="760" max="760" width="7.00390625" style="2" customWidth="1"/>
    <col min="761" max="761" width="6.7109375" style="2" customWidth="1"/>
    <col min="762" max="762" width="7.421875" style="2" customWidth="1"/>
    <col min="763" max="763" width="6.8515625" style="2" customWidth="1"/>
    <col min="764" max="765" width="8.57421875" style="2" customWidth="1"/>
    <col min="766" max="766" width="7.7109375" style="2" customWidth="1"/>
    <col min="767" max="767" width="8.28125" style="2" customWidth="1"/>
    <col min="768" max="768" width="7.28125" style="2" customWidth="1"/>
    <col min="769" max="769" width="8.00390625" style="2" customWidth="1"/>
    <col min="770" max="770" width="9.421875" style="2" customWidth="1"/>
    <col min="771" max="772" width="10.00390625" style="2" customWidth="1"/>
    <col min="773" max="773" width="10.140625" style="2" customWidth="1"/>
    <col min="774" max="1012" width="11.421875" style="2" customWidth="1"/>
    <col min="1013" max="1013" width="4.7109375" style="2" customWidth="1"/>
    <col min="1014" max="1014" width="6.28125" style="2" customWidth="1"/>
    <col min="1015" max="1015" width="38.8515625" style="2" customWidth="1"/>
    <col min="1016" max="1016" width="7.00390625" style="2" customWidth="1"/>
    <col min="1017" max="1017" width="6.7109375" style="2" customWidth="1"/>
    <col min="1018" max="1018" width="7.421875" style="2" customWidth="1"/>
    <col min="1019" max="1019" width="6.8515625" style="2" customWidth="1"/>
    <col min="1020" max="1021" width="8.57421875" style="2" customWidth="1"/>
    <col min="1022" max="1022" width="7.7109375" style="2" customWidth="1"/>
    <col min="1023" max="1023" width="8.28125" style="2" customWidth="1"/>
    <col min="1024" max="1024" width="7.28125" style="2" customWidth="1"/>
    <col min="1025" max="1025" width="8.00390625" style="2" customWidth="1"/>
    <col min="1026" max="1026" width="9.421875" style="2" customWidth="1"/>
    <col min="1027" max="1028" width="10.00390625" style="2" customWidth="1"/>
    <col min="1029" max="1029" width="10.140625" style="2" customWidth="1"/>
    <col min="1030" max="1268" width="11.421875" style="2" customWidth="1"/>
    <col min="1269" max="1269" width="4.7109375" style="2" customWidth="1"/>
    <col min="1270" max="1270" width="6.28125" style="2" customWidth="1"/>
    <col min="1271" max="1271" width="38.8515625" style="2" customWidth="1"/>
    <col min="1272" max="1272" width="7.00390625" style="2" customWidth="1"/>
    <col min="1273" max="1273" width="6.7109375" style="2" customWidth="1"/>
    <col min="1274" max="1274" width="7.421875" style="2" customWidth="1"/>
    <col min="1275" max="1275" width="6.8515625" style="2" customWidth="1"/>
    <col min="1276" max="1277" width="8.57421875" style="2" customWidth="1"/>
    <col min="1278" max="1278" width="7.7109375" style="2" customWidth="1"/>
    <col min="1279" max="1279" width="8.28125" style="2" customWidth="1"/>
    <col min="1280" max="1280" width="7.28125" style="2" customWidth="1"/>
    <col min="1281" max="1281" width="8.00390625" style="2" customWidth="1"/>
    <col min="1282" max="1282" width="9.421875" style="2" customWidth="1"/>
    <col min="1283" max="1284" width="10.00390625" style="2" customWidth="1"/>
    <col min="1285" max="1285" width="10.140625" style="2" customWidth="1"/>
    <col min="1286" max="1524" width="11.421875" style="2" customWidth="1"/>
    <col min="1525" max="1525" width="4.7109375" style="2" customWidth="1"/>
    <col min="1526" max="1526" width="6.28125" style="2" customWidth="1"/>
    <col min="1527" max="1527" width="38.8515625" style="2" customWidth="1"/>
    <col min="1528" max="1528" width="7.00390625" style="2" customWidth="1"/>
    <col min="1529" max="1529" width="6.7109375" style="2" customWidth="1"/>
    <col min="1530" max="1530" width="7.421875" style="2" customWidth="1"/>
    <col min="1531" max="1531" width="6.8515625" style="2" customWidth="1"/>
    <col min="1532" max="1533" width="8.57421875" style="2" customWidth="1"/>
    <col min="1534" max="1534" width="7.7109375" style="2" customWidth="1"/>
    <col min="1535" max="1535" width="8.28125" style="2" customWidth="1"/>
    <col min="1536" max="1536" width="7.28125" style="2" customWidth="1"/>
    <col min="1537" max="1537" width="8.00390625" style="2" customWidth="1"/>
    <col min="1538" max="1538" width="9.421875" style="2" customWidth="1"/>
    <col min="1539" max="1540" width="10.00390625" style="2" customWidth="1"/>
    <col min="1541" max="1541" width="10.140625" style="2" customWidth="1"/>
    <col min="1542" max="1780" width="11.421875" style="2" customWidth="1"/>
    <col min="1781" max="1781" width="4.7109375" style="2" customWidth="1"/>
    <col min="1782" max="1782" width="6.28125" style="2" customWidth="1"/>
    <col min="1783" max="1783" width="38.8515625" style="2" customWidth="1"/>
    <col min="1784" max="1784" width="7.00390625" style="2" customWidth="1"/>
    <col min="1785" max="1785" width="6.7109375" style="2" customWidth="1"/>
    <col min="1786" max="1786" width="7.421875" style="2" customWidth="1"/>
    <col min="1787" max="1787" width="6.8515625" style="2" customWidth="1"/>
    <col min="1788" max="1789" width="8.57421875" style="2" customWidth="1"/>
    <col min="1790" max="1790" width="7.7109375" style="2" customWidth="1"/>
    <col min="1791" max="1791" width="8.28125" style="2" customWidth="1"/>
    <col min="1792" max="1792" width="7.28125" style="2" customWidth="1"/>
    <col min="1793" max="1793" width="8.00390625" style="2" customWidth="1"/>
    <col min="1794" max="1794" width="9.421875" style="2" customWidth="1"/>
    <col min="1795" max="1796" width="10.00390625" style="2" customWidth="1"/>
    <col min="1797" max="1797" width="10.140625" style="2" customWidth="1"/>
    <col min="1798" max="2036" width="11.421875" style="2" customWidth="1"/>
    <col min="2037" max="2037" width="4.7109375" style="2" customWidth="1"/>
    <col min="2038" max="2038" width="6.28125" style="2" customWidth="1"/>
    <col min="2039" max="2039" width="38.8515625" style="2" customWidth="1"/>
    <col min="2040" max="2040" width="7.00390625" style="2" customWidth="1"/>
    <col min="2041" max="2041" width="6.7109375" style="2" customWidth="1"/>
    <col min="2042" max="2042" width="7.421875" style="2" customWidth="1"/>
    <col min="2043" max="2043" width="6.8515625" style="2" customWidth="1"/>
    <col min="2044" max="2045" width="8.57421875" style="2" customWidth="1"/>
    <col min="2046" max="2046" width="7.7109375" style="2" customWidth="1"/>
    <col min="2047" max="2047" width="8.28125" style="2" customWidth="1"/>
    <col min="2048" max="2048" width="7.28125" style="2" customWidth="1"/>
    <col min="2049" max="2049" width="8.00390625" style="2" customWidth="1"/>
    <col min="2050" max="2050" width="9.421875" style="2" customWidth="1"/>
    <col min="2051" max="2052" width="10.00390625" style="2" customWidth="1"/>
    <col min="2053" max="2053" width="10.140625" style="2" customWidth="1"/>
    <col min="2054" max="2292" width="11.421875" style="2" customWidth="1"/>
    <col min="2293" max="2293" width="4.7109375" style="2" customWidth="1"/>
    <col min="2294" max="2294" width="6.28125" style="2" customWidth="1"/>
    <col min="2295" max="2295" width="38.8515625" style="2" customWidth="1"/>
    <col min="2296" max="2296" width="7.00390625" style="2" customWidth="1"/>
    <col min="2297" max="2297" width="6.7109375" style="2" customWidth="1"/>
    <col min="2298" max="2298" width="7.421875" style="2" customWidth="1"/>
    <col min="2299" max="2299" width="6.8515625" style="2" customWidth="1"/>
    <col min="2300" max="2301" width="8.57421875" style="2" customWidth="1"/>
    <col min="2302" max="2302" width="7.7109375" style="2" customWidth="1"/>
    <col min="2303" max="2303" width="8.28125" style="2" customWidth="1"/>
    <col min="2304" max="2304" width="7.28125" style="2" customWidth="1"/>
    <col min="2305" max="2305" width="8.00390625" style="2" customWidth="1"/>
    <col min="2306" max="2306" width="9.421875" style="2" customWidth="1"/>
    <col min="2307" max="2308" width="10.00390625" style="2" customWidth="1"/>
    <col min="2309" max="2309" width="10.140625" style="2" customWidth="1"/>
    <col min="2310" max="2548" width="11.421875" style="2" customWidth="1"/>
    <col min="2549" max="2549" width="4.7109375" style="2" customWidth="1"/>
    <col min="2550" max="2550" width="6.28125" style="2" customWidth="1"/>
    <col min="2551" max="2551" width="38.8515625" style="2" customWidth="1"/>
    <col min="2552" max="2552" width="7.00390625" style="2" customWidth="1"/>
    <col min="2553" max="2553" width="6.7109375" style="2" customWidth="1"/>
    <col min="2554" max="2554" width="7.421875" style="2" customWidth="1"/>
    <col min="2555" max="2555" width="6.8515625" style="2" customWidth="1"/>
    <col min="2556" max="2557" width="8.57421875" style="2" customWidth="1"/>
    <col min="2558" max="2558" width="7.7109375" style="2" customWidth="1"/>
    <col min="2559" max="2559" width="8.28125" style="2" customWidth="1"/>
    <col min="2560" max="2560" width="7.28125" style="2" customWidth="1"/>
    <col min="2561" max="2561" width="8.00390625" style="2" customWidth="1"/>
    <col min="2562" max="2562" width="9.421875" style="2" customWidth="1"/>
    <col min="2563" max="2564" width="10.00390625" style="2" customWidth="1"/>
    <col min="2565" max="2565" width="10.140625" style="2" customWidth="1"/>
    <col min="2566" max="2804" width="11.421875" style="2" customWidth="1"/>
    <col min="2805" max="2805" width="4.7109375" style="2" customWidth="1"/>
    <col min="2806" max="2806" width="6.28125" style="2" customWidth="1"/>
    <col min="2807" max="2807" width="38.8515625" style="2" customWidth="1"/>
    <col min="2808" max="2808" width="7.00390625" style="2" customWidth="1"/>
    <col min="2809" max="2809" width="6.7109375" style="2" customWidth="1"/>
    <col min="2810" max="2810" width="7.421875" style="2" customWidth="1"/>
    <col min="2811" max="2811" width="6.8515625" style="2" customWidth="1"/>
    <col min="2812" max="2813" width="8.57421875" style="2" customWidth="1"/>
    <col min="2814" max="2814" width="7.7109375" style="2" customWidth="1"/>
    <col min="2815" max="2815" width="8.28125" style="2" customWidth="1"/>
    <col min="2816" max="2816" width="7.28125" style="2" customWidth="1"/>
    <col min="2817" max="2817" width="8.00390625" style="2" customWidth="1"/>
    <col min="2818" max="2818" width="9.421875" style="2" customWidth="1"/>
    <col min="2819" max="2820" width="10.00390625" style="2" customWidth="1"/>
    <col min="2821" max="2821" width="10.140625" style="2" customWidth="1"/>
    <col min="2822" max="3060" width="11.421875" style="2" customWidth="1"/>
    <col min="3061" max="3061" width="4.7109375" style="2" customWidth="1"/>
    <col min="3062" max="3062" width="6.28125" style="2" customWidth="1"/>
    <col min="3063" max="3063" width="38.8515625" style="2" customWidth="1"/>
    <col min="3064" max="3064" width="7.00390625" style="2" customWidth="1"/>
    <col min="3065" max="3065" width="6.7109375" style="2" customWidth="1"/>
    <col min="3066" max="3066" width="7.421875" style="2" customWidth="1"/>
    <col min="3067" max="3067" width="6.8515625" style="2" customWidth="1"/>
    <col min="3068" max="3069" width="8.57421875" style="2" customWidth="1"/>
    <col min="3070" max="3070" width="7.7109375" style="2" customWidth="1"/>
    <col min="3071" max="3071" width="8.28125" style="2" customWidth="1"/>
    <col min="3072" max="3072" width="7.28125" style="2" customWidth="1"/>
    <col min="3073" max="3073" width="8.00390625" style="2" customWidth="1"/>
    <col min="3074" max="3074" width="9.421875" style="2" customWidth="1"/>
    <col min="3075" max="3076" width="10.00390625" style="2" customWidth="1"/>
    <col min="3077" max="3077" width="10.140625" style="2" customWidth="1"/>
    <col min="3078" max="3316" width="11.421875" style="2" customWidth="1"/>
    <col min="3317" max="3317" width="4.7109375" style="2" customWidth="1"/>
    <col min="3318" max="3318" width="6.28125" style="2" customWidth="1"/>
    <col min="3319" max="3319" width="38.8515625" style="2" customWidth="1"/>
    <col min="3320" max="3320" width="7.00390625" style="2" customWidth="1"/>
    <col min="3321" max="3321" width="6.7109375" style="2" customWidth="1"/>
    <col min="3322" max="3322" width="7.421875" style="2" customWidth="1"/>
    <col min="3323" max="3323" width="6.8515625" style="2" customWidth="1"/>
    <col min="3324" max="3325" width="8.57421875" style="2" customWidth="1"/>
    <col min="3326" max="3326" width="7.7109375" style="2" customWidth="1"/>
    <col min="3327" max="3327" width="8.28125" style="2" customWidth="1"/>
    <col min="3328" max="3328" width="7.28125" style="2" customWidth="1"/>
    <col min="3329" max="3329" width="8.00390625" style="2" customWidth="1"/>
    <col min="3330" max="3330" width="9.421875" style="2" customWidth="1"/>
    <col min="3331" max="3332" width="10.00390625" style="2" customWidth="1"/>
    <col min="3333" max="3333" width="10.140625" style="2" customWidth="1"/>
    <col min="3334" max="3572" width="11.421875" style="2" customWidth="1"/>
    <col min="3573" max="3573" width="4.7109375" style="2" customWidth="1"/>
    <col min="3574" max="3574" width="6.28125" style="2" customWidth="1"/>
    <col min="3575" max="3575" width="38.8515625" style="2" customWidth="1"/>
    <col min="3576" max="3576" width="7.00390625" style="2" customWidth="1"/>
    <col min="3577" max="3577" width="6.7109375" style="2" customWidth="1"/>
    <col min="3578" max="3578" width="7.421875" style="2" customWidth="1"/>
    <col min="3579" max="3579" width="6.8515625" style="2" customWidth="1"/>
    <col min="3580" max="3581" width="8.57421875" style="2" customWidth="1"/>
    <col min="3582" max="3582" width="7.7109375" style="2" customWidth="1"/>
    <col min="3583" max="3583" width="8.28125" style="2" customWidth="1"/>
    <col min="3584" max="3584" width="7.28125" style="2" customWidth="1"/>
    <col min="3585" max="3585" width="8.00390625" style="2" customWidth="1"/>
    <col min="3586" max="3586" width="9.421875" style="2" customWidth="1"/>
    <col min="3587" max="3588" width="10.00390625" style="2" customWidth="1"/>
    <col min="3589" max="3589" width="10.140625" style="2" customWidth="1"/>
    <col min="3590" max="3828" width="11.421875" style="2" customWidth="1"/>
    <col min="3829" max="3829" width="4.7109375" style="2" customWidth="1"/>
    <col min="3830" max="3830" width="6.28125" style="2" customWidth="1"/>
    <col min="3831" max="3831" width="38.8515625" style="2" customWidth="1"/>
    <col min="3832" max="3832" width="7.00390625" style="2" customWidth="1"/>
    <col min="3833" max="3833" width="6.7109375" style="2" customWidth="1"/>
    <col min="3834" max="3834" width="7.421875" style="2" customWidth="1"/>
    <col min="3835" max="3835" width="6.8515625" style="2" customWidth="1"/>
    <col min="3836" max="3837" width="8.57421875" style="2" customWidth="1"/>
    <col min="3838" max="3838" width="7.7109375" style="2" customWidth="1"/>
    <col min="3839" max="3839" width="8.28125" style="2" customWidth="1"/>
    <col min="3840" max="3840" width="7.28125" style="2" customWidth="1"/>
    <col min="3841" max="3841" width="8.00390625" style="2" customWidth="1"/>
    <col min="3842" max="3842" width="9.421875" style="2" customWidth="1"/>
    <col min="3843" max="3844" width="10.00390625" style="2" customWidth="1"/>
    <col min="3845" max="3845" width="10.140625" style="2" customWidth="1"/>
    <col min="3846" max="4084" width="11.421875" style="2" customWidth="1"/>
    <col min="4085" max="4085" width="4.7109375" style="2" customWidth="1"/>
    <col min="4086" max="4086" width="6.28125" style="2" customWidth="1"/>
    <col min="4087" max="4087" width="38.8515625" style="2" customWidth="1"/>
    <col min="4088" max="4088" width="7.00390625" style="2" customWidth="1"/>
    <col min="4089" max="4089" width="6.7109375" style="2" customWidth="1"/>
    <col min="4090" max="4090" width="7.421875" style="2" customWidth="1"/>
    <col min="4091" max="4091" width="6.8515625" style="2" customWidth="1"/>
    <col min="4092" max="4093" width="8.57421875" style="2" customWidth="1"/>
    <col min="4094" max="4094" width="7.7109375" style="2" customWidth="1"/>
    <col min="4095" max="4095" width="8.28125" style="2" customWidth="1"/>
    <col min="4096" max="4096" width="7.28125" style="2" customWidth="1"/>
    <col min="4097" max="4097" width="8.00390625" style="2" customWidth="1"/>
    <col min="4098" max="4098" width="9.421875" style="2" customWidth="1"/>
    <col min="4099" max="4100" width="10.00390625" style="2" customWidth="1"/>
    <col min="4101" max="4101" width="10.140625" style="2" customWidth="1"/>
    <col min="4102" max="4340" width="11.421875" style="2" customWidth="1"/>
    <col min="4341" max="4341" width="4.7109375" style="2" customWidth="1"/>
    <col min="4342" max="4342" width="6.28125" style="2" customWidth="1"/>
    <col min="4343" max="4343" width="38.8515625" style="2" customWidth="1"/>
    <col min="4344" max="4344" width="7.00390625" style="2" customWidth="1"/>
    <col min="4345" max="4345" width="6.7109375" style="2" customWidth="1"/>
    <col min="4346" max="4346" width="7.421875" style="2" customWidth="1"/>
    <col min="4347" max="4347" width="6.8515625" style="2" customWidth="1"/>
    <col min="4348" max="4349" width="8.57421875" style="2" customWidth="1"/>
    <col min="4350" max="4350" width="7.7109375" style="2" customWidth="1"/>
    <col min="4351" max="4351" width="8.28125" style="2" customWidth="1"/>
    <col min="4352" max="4352" width="7.28125" style="2" customWidth="1"/>
    <col min="4353" max="4353" width="8.00390625" style="2" customWidth="1"/>
    <col min="4354" max="4354" width="9.421875" style="2" customWidth="1"/>
    <col min="4355" max="4356" width="10.00390625" style="2" customWidth="1"/>
    <col min="4357" max="4357" width="10.140625" style="2" customWidth="1"/>
    <col min="4358" max="4596" width="11.421875" style="2" customWidth="1"/>
    <col min="4597" max="4597" width="4.7109375" style="2" customWidth="1"/>
    <col min="4598" max="4598" width="6.28125" style="2" customWidth="1"/>
    <col min="4599" max="4599" width="38.8515625" style="2" customWidth="1"/>
    <col min="4600" max="4600" width="7.00390625" style="2" customWidth="1"/>
    <col min="4601" max="4601" width="6.7109375" style="2" customWidth="1"/>
    <col min="4602" max="4602" width="7.421875" style="2" customWidth="1"/>
    <col min="4603" max="4603" width="6.8515625" style="2" customWidth="1"/>
    <col min="4604" max="4605" width="8.57421875" style="2" customWidth="1"/>
    <col min="4606" max="4606" width="7.7109375" style="2" customWidth="1"/>
    <col min="4607" max="4607" width="8.28125" style="2" customWidth="1"/>
    <col min="4608" max="4608" width="7.28125" style="2" customWidth="1"/>
    <col min="4609" max="4609" width="8.00390625" style="2" customWidth="1"/>
    <col min="4610" max="4610" width="9.421875" style="2" customWidth="1"/>
    <col min="4611" max="4612" width="10.00390625" style="2" customWidth="1"/>
    <col min="4613" max="4613" width="10.140625" style="2" customWidth="1"/>
    <col min="4614" max="4852" width="11.421875" style="2" customWidth="1"/>
    <col min="4853" max="4853" width="4.7109375" style="2" customWidth="1"/>
    <col min="4854" max="4854" width="6.28125" style="2" customWidth="1"/>
    <col min="4855" max="4855" width="38.8515625" style="2" customWidth="1"/>
    <col min="4856" max="4856" width="7.00390625" style="2" customWidth="1"/>
    <col min="4857" max="4857" width="6.7109375" style="2" customWidth="1"/>
    <col min="4858" max="4858" width="7.421875" style="2" customWidth="1"/>
    <col min="4859" max="4859" width="6.8515625" style="2" customWidth="1"/>
    <col min="4860" max="4861" width="8.57421875" style="2" customWidth="1"/>
    <col min="4862" max="4862" width="7.7109375" style="2" customWidth="1"/>
    <col min="4863" max="4863" width="8.28125" style="2" customWidth="1"/>
    <col min="4864" max="4864" width="7.28125" style="2" customWidth="1"/>
    <col min="4865" max="4865" width="8.00390625" style="2" customWidth="1"/>
    <col min="4866" max="4866" width="9.421875" style="2" customWidth="1"/>
    <col min="4867" max="4868" width="10.00390625" style="2" customWidth="1"/>
    <col min="4869" max="4869" width="10.140625" style="2" customWidth="1"/>
    <col min="4870" max="5108" width="11.421875" style="2" customWidth="1"/>
    <col min="5109" max="5109" width="4.7109375" style="2" customWidth="1"/>
    <col min="5110" max="5110" width="6.28125" style="2" customWidth="1"/>
    <col min="5111" max="5111" width="38.8515625" style="2" customWidth="1"/>
    <col min="5112" max="5112" width="7.00390625" style="2" customWidth="1"/>
    <col min="5113" max="5113" width="6.7109375" style="2" customWidth="1"/>
    <col min="5114" max="5114" width="7.421875" style="2" customWidth="1"/>
    <col min="5115" max="5115" width="6.8515625" style="2" customWidth="1"/>
    <col min="5116" max="5117" width="8.57421875" style="2" customWidth="1"/>
    <col min="5118" max="5118" width="7.7109375" style="2" customWidth="1"/>
    <col min="5119" max="5119" width="8.28125" style="2" customWidth="1"/>
    <col min="5120" max="5120" width="7.28125" style="2" customWidth="1"/>
    <col min="5121" max="5121" width="8.00390625" style="2" customWidth="1"/>
    <col min="5122" max="5122" width="9.421875" style="2" customWidth="1"/>
    <col min="5123" max="5124" width="10.00390625" style="2" customWidth="1"/>
    <col min="5125" max="5125" width="10.140625" style="2" customWidth="1"/>
    <col min="5126" max="5364" width="11.421875" style="2" customWidth="1"/>
    <col min="5365" max="5365" width="4.7109375" style="2" customWidth="1"/>
    <col min="5366" max="5366" width="6.28125" style="2" customWidth="1"/>
    <col min="5367" max="5367" width="38.8515625" style="2" customWidth="1"/>
    <col min="5368" max="5368" width="7.00390625" style="2" customWidth="1"/>
    <col min="5369" max="5369" width="6.7109375" style="2" customWidth="1"/>
    <col min="5370" max="5370" width="7.421875" style="2" customWidth="1"/>
    <col min="5371" max="5371" width="6.8515625" style="2" customWidth="1"/>
    <col min="5372" max="5373" width="8.57421875" style="2" customWidth="1"/>
    <col min="5374" max="5374" width="7.7109375" style="2" customWidth="1"/>
    <col min="5375" max="5375" width="8.28125" style="2" customWidth="1"/>
    <col min="5376" max="5376" width="7.28125" style="2" customWidth="1"/>
    <col min="5377" max="5377" width="8.00390625" style="2" customWidth="1"/>
    <col min="5378" max="5378" width="9.421875" style="2" customWidth="1"/>
    <col min="5379" max="5380" width="10.00390625" style="2" customWidth="1"/>
    <col min="5381" max="5381" width="10.140625" style="2" customWidth="1"/>
    <col min="5382" max="5620" width="11.421875" style="2" customWidth="1"/>
    <col min="5621" max="5621" width="4.7109375" style="2" customWidth="1"/>
    <col min="5622" max="5622" width="6.28125" style="2" customWidth="1"/>
    <col min="5623" max="5623" width="38.8515625" style="2" customWidth="1"/>
    <col min="5624" max="5624" width="7.00390625" style="2" customWidth="1"/>
    <col min="5625" max="5625" width="6.7109375" style="2" customWidth="1"/>
    <col min="5626" max="5626" width="7.421875" style="2" customWidth="1"/>
    <col min="5627" max="5627" width="6.8515625" style="2" customWidth="1"/>
    <col min="5628" max="5629" width="8.57421875" style="2" customWidth="1"/>
    <col min="5630" max="5630" width="7.7109375" style="2" customWidth="1"/>
    <col min="5631" max="5631" width="8.28125" style="2" customWidth="1"/>
    <col min="5632" max="5632" width="7.28125" style="2" customWidth="1"/>
    <col min="5633" max="5633" width="8.00390625" style="2" customWidth="1"/>
    <col min="5634" max="5634" width="9.421875" style="2" customWidth="1"/>
    <col min="5635" max="5636" width="10.00390625" style="2" customWidth="1"/>
    <col min="5637" max="5637" width="10.140625" style="2" customWidth="1"/>
    <col min="5638" max="5876" width="11.421875" style="2" customWidth="1"/>
    <col min="5877" max="5877" width="4.7109375" style="2" customWidth="1"/>
    <col min="5878" max="5878" width="6.28125" style="2" customWidth="1"/>
    <col min="5879" max="5879" width="38.8515625" style="2" customWidth="1"/>
    <col min="5880" max="5880" width="7.00390625" style="2" customWidth="1"/>
    <col min="5881" max="5881" width="6.7109375" style="2" customWidth="1"/>
    <col min="5882" max="5882" width="7.421875" style="2" customWidth="1"/>
    <col min="5883" max="5883" width="6.8515625" style="2" customWidth="1"/>
    <col min="5884" max="5885" width="8.57421875" style="2" customWidth="1"/>
    <col min="5886" max="5886" width="7.7109375" style="2" customWidth="1"/>
    <col min="5887" max="5887" width="8.28125" style="2" customWidth="1"/>
    <col min="5888" max="5888" width="7.28125" style="2" customWidth="1"/>
    <col min="5889" max="5889" width="8.00390625" style="2" customWidth="1"/>
    <col min="5890" max="5890" width="9.421875" style="2" customWidth="1"/>
    <col min="5891" max="5892" width="10.00390625" style="2" customWidth="1"/>
    <col min="5893" max="5893" width="10.140625" style="2" customWidth="1"/>
    <col min="5894" max="6132" width="11.421875" style="2" customWidth="1"/>
    <col min="6133" max="6133" width="4.7109375" style="2" customWidth="1"/>
    <col min="6134" max="6134" width="6.28125" style="2" customWidth="1"/>
    <col min="6135" max="6135" width="38.8515625" style="2" customWidth="1"/>
    <col min="6136" max="6136" width="7.00390625" style="2" customWidth="1"/>
    <col min="6137" max="6137" width="6.7109375" style="2" customWidth="1"/>
    <col min="6138" max="6138" width="7.421875" style="2" customWidth="1"/>
    <col min="6139" max="6139" width="6.8515625" style="2" customWidth="1"/>
    <col min="6140" max="6141" width="8.57421875" style="2" customWidth="1"/>
    <col min="6142" max="6142" width="7.7109375" style="2" customWidth="1"/>
    <col min="6143" max="6143" width="8.28125" style="2" customWidth="1"/>
    <col min="6144" max="6144" width="7.28125" style="2" customWidth="1"/>
    <col min="6145" max="6145" width="8.00390625" style="2" customWidth="1"/>
    <col min="6146" max="6146" width="9.421875" style="2" customWidth="1"/>
    <col min="6147" max="6148" width="10.00390625" style="2" customWidth="1"/>
    <col min="6149" max="6149" width="10.140625" style="2" customWidth="1"/>
    <col min="6150" max="6388" width="11.421875" style="2" customWidth="1"/>
    <col min="6389" max="6389" width="4.7109375" style="2" customWidth="1"/>
    <col min="6390" max="6390" width="6.28125" style="2" customWidth="1"/>
    <col min="6391" max="6391" width="38.8515625" style="2" customWidth="1"/>
    <col min="6392" max="6392" width="7.00390625" style="2" customWidth="1"/>
    <col min="6393" max="6393" width="6.7109375" style="2" customWidth="1"/>
    <col min="6394" max="6394" width="7.421875" style="2" customWidth="1"/>
    <col min="6395" max="6395" width="6.8515625" style="2" customWidth="1"/>
    <col min="6396" max="6397" width="8.57421875" style="2" customWidth="1"/>
    <col min="6398" max="6398" width="7.7109375" style="2" customWidth="1"/>
    <col min="6399" max="6399" width="8.28125" style="2" customWidth="1"/>
    <col min="6400" max="6400" width="7.28125" style="2" customWidth="1"/>
    <col min="6401" max="6401" width="8.00390625" style="2" customWidth="1"/>
    <col min="6402" max="6402" width="9.421875" style="2" customWidth="1"/>
    <col min="6403" max="6404" width="10.00390625" style="2" customWidth="1"/>
    <col min="6405" max="6405" width="10.140625" style="2" customWidth="1"/>
    <col min="6406" max="6644" width="11.421875" style="2" customWidth="1"/>
    <col min="6645" max="6645" width="4.7109375" style="2" customWidth="1"/>
    <col min="6646" max="6646" width="6.28125" style="2" customWidth="1"/>
    <col min="6647" max="6647" width="38.8515625" style="2" customWidth="1"/>
    <col min="6648" max="6648" width="7.00390625" style="2" customWidth="1"/>
    <col min="6649" max="6649" width="6.7109375" style="2" customWidth="1"/>
    <col min="6650" max="6650" width="7.421875" style="2" customWidth="1"/>
    <col min="6651" max="6651" width="6.8515625" style="2" customWidth="1"/>
    <col min="6652" max="6653" width="8.57421875" style="2" customWidth="1"/>
    <col min="6654" max="6654" width="7.7109375" style="2" customWidth="1"/>
    <col min="6655" max="6655" width="8.28125" style="2" customWidth="1"/>
    <col min="6656" max="6656" width="7.28125" style="2" customWidth="1"/>
    <col min="6657" max="6657" width="8.00390625" style="2" customWidth="1"/>
    <col min="6658" max="6658" width="9.421875" style="2" customWidth="1"/>
    <col min="6659" max="6660" width="10.00390625" style="2" customWidth="1"/>
    <col min="6661" max="6661" width="10.140625" style="2" customWidth="1"/>
    <col min="6662" max="6900" width="11.421875" style="2" customWidth="1"/>
    <col min="6901" max="6901" width="4.7109375" style="2" customWidth="1"/>
    <col min="6902" max="6902" width="6.28125" style="2" customWidth="1"/>
    <col min="6903" max="6903" width="38.8515625" style="2" customWidth="1"/>
    <col min="6904" max="6904" width="7.00390625" style="2" customWidth="1"/>
    <col min="6905" max="6905" width="6.7109375" style="2" customWidth="1"/>
    <col min="6906" max="6906" width="7.421875" style="2" customWidth="1"/>
    <col min="6907" max="6907" width="6.8515625" style="2" customWidth="1"/>
    <col min="6908" max="6909" width="8.57421875" style="2" customWidth="1"/>
    <col min="6910" max="6910" width="7.7109375" style="2" customWidth="1"/>
    <col min="6911" max="6911" width="8.28125" style="2" customWidth="1"/>
    <col min="6912" max="6912" width="7.28125" style="2" customWidth="1"/>
    <col min="6913" max="6913" width="8.00390625" style="2" customWidth="1"/>
    <col min="6914" max="6914" width="9.421875" style="2" customWidth="1"/>
    <col min="6915" max="6916" width="10.00390625" style="2" customWidth="1"/>
    <col min="6917" max="6917" width="10.140625" style="2" customWidth="1"/>
    <col min="6918" max="7156" width="11.421875" style="2" customWidth="1"/>
    <col min="7157" max="7157" width="4.7109375" style="2" customWidth="1"/>
    <col min="7158" max="7158" width="6.28125" style="2" customWidth="1"/>
    <col min="7159" max="7159" width="38.8515625" style="2" customWidth="1"/>
    <col min="7160" max="7160" width="7.00390625" style="2" customWidth="1"/>
    <col min="7161" max="7161" width="6.7109375" style="2" customWidth="1"/>
    <col min="7162" max="7162" width="7.421875" style="2" customWidth="1"/>
    <col min="7163" max="7163" width="6.8515625" style="2" customWidth="1"/>
    <col min="7164" max="7165" width="8.57421875" style="2" customWidth="1"/>
    <col min="7166" max="7166" width="7.7109375" style="2" customWidth="1"/>
    <col min="7167" max="7167" width="8.28125" style="2" customWidth="1"/>
    <col min="7168" max="7168" width="7.28125" style="2" customWidth="1"/>
    <col min="7169" max="7169" width="8.00390625" style="2" customWidth="1"/>
    <col min="7170" max="7170" width="9.421875" style="2" customWidth="1"/>
    <col min="7171" max="7172" width="10.00390625" style="2" customWidth="1"/>
    <col min="7173" max="7173" width="10.140625" style="2" customWidth="1"/>
    <col min="7174" max="7412" width="11.421875" style="2" customWidth="1"/>
    <col min="7413" max="7413" width="4.7109375" style="2" customWidth="1"/>
    <col min="7414" max="7414" width="6.28125" style="2" customWidth="1"/>
    <col min="7415" max="7415" width="38.8515625" style="2" customWidth="1"/>
    <col min="7416" max="7416" width="7.00390625" style="2" customWidth="1"/>
    <col min="7417" max="7417" width="6.7109375" style="2" customWidth="1"/>
    <col min="7418" max="7418" width="7.421875" style="2" customWidth="1"/>
    <col min="7419" max="7419" width="6.8515625" style="2" customWidth="1"/>
    <col min="7420" max="7421" width="8.57421875" style="2" customWidth="1"/>
    <col min="7422" max="7422" width="7.7109375" style="2" customWidth="1"/>
    <col min="7423" max="7423" width="8.28125" style="2" customWidth="1"/>
    <col min="7424" max="7424" width="7.28125" style="2" customWidth="1"/>
    <col min="7425" max="7425" width="8.00390625" style="2" customWidth="1"/>
    <col min="7426" max="7426" width="9.421875" style="2" customWidth="1"/>
    <col min="7427" max="7428" width="10.00390625" style="2" customWidth="1"/>
    <col min="7429" max="7429" width="10.140625" style="2" customWidth="1"/>
    <col min="7430" max="7668" width="11.421875" style="2" customWidth="1"/>
    <col min="7669" max="7669" width="4.7109375" style="2" customWidth="1"/>
    <col min="7670" max="7670" width="6.28125" style="2" customWidth="1"/>
    <col min="7671" max="7671" width="38.8515625" style="2" customWidth="1"/>
    <col min="7672" max="7672" width="7.00390625" style="2" customWidth="1"/>
    <col min="7673" max="7673" width="6.7109375" style="2" customWidth="1"/>
    <col min="7674" max="7674" width="7.421875" style="2" customWidth="1"/>
    <col min="7675" max="7675" width="6.8515625" style="2" customWidth="1"/>
    <col min="7676" max="7677" width="8.57421875" style="2" customWidth="1"/>
    <col min="7678" max="7678" width="7.7109375" style="2" customWidth="1"/>
    <col min="7679" max="7679" width="8.28125" style="2" customWidth="1"/>
    <col min="7680" max="7680" width="7.28125" style="2" customWidth="1"/>
    <col min="7681" max="7681" width="8.00390625" style="2" customWidth="1"/>
    <col min="7682" max="7682" width="9.421875" style="2" customWidth="1"/>
    <col min="7683" max="7684" width="10.00390625" style="2" customWidth="1"/>
    <col min="7685" max="7685" width="10.140625" style="2" customWidth="1"/>
    <col min="7686" max="7924" width="11.421875" style="2" customWidth="1"/>
    <col min="7925" max="7925" width="4.7109375" style="2" customWidth="1"/>
    <col min="7926" max="7926" width="6.28125" style="2" customWidth="1"/>
    <col min="7927" max="7927" width="38.8515625" style="2" customWidth="1"/>
    <col min="7928" max="7928" width="7.00390625" style="2" customWidth="1"/>
    <col min="7929" max="7929" width="6.7109375" style="2" customWidth="1"/>
    <col min="7930" max="7930" width="7.421875" style="2" customWidth="1"/>
    <col min="7931" max="7931" width="6.8515625" style="2" customWidth="1"/>
    <col min="7932" max="7933" width="8.57421875" style="2" customWidth="1"/>
    <col min="7934" max="7934" width="7.7109375" style="2" customWidth="1"/>
    <col min="7935" max="7935" width="8.28125" style="2" customWidth="1"/>
    <col min="7936" max="7936" width="7.28125" style="2" customWidth="1"/>
    <col min="7937" max="7937" width="8.00390625" style="2" customWidth="1"/>
    <col min="7938" max="7938" width="9.421875" style="2" customWidth="1"/>
    <col min="7939" max="7940" width="10.00390625" style="2" customWidth="1"/>
    <col min="7941" max="7941" width="10.140625" style="2" customWidth="1"/>
    <col min="7942" max="8180" width="11.421875" style="2" customWidth="1"/>
    <col min="8181" max="8181" width="4.7109375" style="2" customWidth="1"/>
    <col min="8182" max="8182" width="6.28125" style="2" customWidth="1"/>
    <col min="8183" max="8183" width="38.8515625" style="2" customWidth="1"/>
    <col min="8184" max="8184" width="7.00390625" style="2" customWidth="1"/>
    <col min="8185" max="8185" width="6.7109375" style="2" customWidth="1"/>
    <col min="8186" max="8186" width="7.421875" style="2" customWidth="1"/>
    <col min="8187" max="8187" width="6.8515625" style="2" customWidth="1"/>
    <col min="8188" max="8189" width="8.57421875" style="2" customWidth="1"/>
    <col min="8190" max="8190" width="7.7109375" style="2" customWidth="1"/>
    <col min="8191" max="8191" width="8.28125" style="2" customWidth="1"/>
    <col min="8192" max="8192" width="7.28125" style="2" customWidth="1"/>
    <col min="8193" max="8193" width="8.00390625" style="2" customWidth="1"/>
    <col min="8194" max="8194" width="9.421875" style="2" customWidth="1"/>
    <col min="8195" max="8196" width="10.00390625" style="2" customWidth="1"/>
    <col min="8197" max="8197" width="10.140625" style="2" customWidth="1"/>
    <col min="8198" max="8436" width="11.421875" style="2" customWidth="1"/>
    <col min="8437" max="8437" width="4.7109375" style="2" customWidth="1"/>
    <col min="8438" max="8438" width="6.28125" style="2" customWidth="1"/>
    <col min="8439" max="8439" width="38.8515625" style="2" customWidth="1"/>
    <col min="8440" max="8440" width="7.00390625" style="2" customWidth="1"/>
    <col min="8441" max="8441" width="6.7109375" style="2" customWidth="1"/>
    <col min="8442" max="8442" width="7.421875" style="2" customWidth="1"/>
    <col min="8443" max="8443" width="6.8515625" style="2" customWidth="1"/>
    <col min="8444" max="8445" width="8.57421875" style="2" customWidth="1"/>
    <col min="8446" max="8446" width="7.7109375" style="2" customWidth="1"/>
    <col min="8447" max="8447" width="8.28125" style="2" customWidth="1"/>
    <col min="8448" max="8448" width="7.28125" style="2" customWidth="1"/>
    <col min="8449" max="8449" width="8.00390625" style="2" customWidth="1"/>
    <col min="8450" max="8450" width="9.421875" style="2" customWidth="1"/>
    <col min="8451" max="8452" width="10.00390625" style="2" customWidth="1"/>
    <col min="8453" max="8453" width="10.140625" style="2" customWidth="1"/>
    <col min="8454" max="8692" width="11.421875" style="2" customWidth="1"/>
    <col min="8693" max="8693" width="4.7109375" style="2" customWidth="1"/>
    <col min="8694" max="8694" width="6.28125" style="2" customWidth="1"/>
    <col min="8695" max="8695" width="38.8515625" style="2" customWidth="1"/>
    <col min="8696" max="8696" width="7.00390625" style="2" customWidth="1"/>
    <col min="8697" max="8697" width="6.7109375" style="2" customWidth="1"/>
    <col min="8698" max="8698" width="7.421875" style="2" customWidth="1"/>
    <col min="8699" max="8699" width="6.8515625" style="2" customWidth="1"/>
    <col min="8700" max="8701" width="8.57421875" style="2" customWidth="1"/>
    <col min="8702" max="8702" width="7.7109375" style="2" customWidth="1"/>
    <col min="8703" max="8703" width="8.28125" style="2" customWidth="1"/>
    <col min="8704" max="8704" width="7.28125" style="2" customWidth="1"/>
    <col min="8705" max="8705" width="8.00390625" style="2" customWidth="1"/>
    <col min="8706" max="8706" width="9.421875" style="2" customWidth="1"/>
    <col min="8707" max="8708" width="10.00390625" style="2" customWidth="1"/>
    <col min="8709" max="8709" width="10.140625" style="2" customWidth="1"/>
    <col min="8710" max="8948" width="11.421875" style="2" customWidth="1"/>
    <col min="8949" max="8949" width="4.7109375" style="2" customWidth="1"/>
    <col min="8950" max="8950" width="6.28125" style="2" customWidth="1"/>
    <col min="8951" max="8951" width="38.8515625" style="2" customWidth="1"/>
    <col min="8952" max="8952" width="7.00390625" style="2" customWidth="1"/>
    <col min="8953" max="8953" width="6.7109375" style="2" customWidth="1"/>
    <col min="8954" max="8954" width="7.421875" style="2" customWidth="1"/>
    <col min="8955" max="8955" width="6.8515625" style="2" customWidth="1"/>
    <col min="8956" max="8957" width="8.57421875" style="2" customWidth="1"/>
    <col min="8958" max="8958" width="7.7109375" style="2" customWidth="1"/>
    <col min="8959" max="8959" width="8.28125" style="2" customWidth="1"/>
    <col min="8960" max="8960" width="7.28125" style="2" customWidth="1"/>
    <col min="8961" max="8961" width="8.00390625" style="2" customWidth="1"/>
    <col min="8962" max="8962" width="9.421875" style="2" customWidth="1"/>
    <col min="8963" max="8964" width="10.00390625" style="2" customWidth="1"/>
    <col min="8965" max="8965" width="10.140625" style="2" customWidth="1"/>
    <col min="8966" max="9204" width="11.421875" style="2" customWidth="1"/>
    <col min="9205" max="9205" width="4.7109375" style="2" customWidth="1"/>
    <col min="9206" max="9206" width="6.28125" style="2" customWidth="1"/>
    <col min="9207" max="9207" width="38.8515625" style="2" customWidth="1"/>
    <col min="9208" max="9208" width="7.00390625" style="2" customWidth="1"/>
    <col min="9209" max="9209" width="6.7109375" style="2" customWidth="1"/>
    <col min="9210" max="9210" width="7.421875" style="2" customWidth="1"/>
    <col min="9211" max="9211" width="6.8515625" style="2" customWidth="1"/>
    <col min="9212" max="9213" width="8.57421875" style="2" customWidth="1"/>
    <col min="9214" max="9214" width="7.7109375" style="2" customWidth="1"/>
    <col min="9215" max="9215" width="8.28125" style="2" customWidth="1"/>
    <col min="9216" max="9216" width="7.28125" style="2" customWidth="1"/>
    <col min="9217" max="9217" width="8.00390625" style="2" customWidth="1"/>
    <col min="9218" max="9218" width="9.421875" style="2" customWidth="1"/>
    <col min="9219" max="9220" width="10.00390625" style="2" customWidth="1"/>
    <col min="9221" max="9221" width="10.140625" style="2" customWidth="1"/>
    <col min="9222" max="9460" width="11.421875" style="2" customWidth="1"/>
    <col min="9461" max="9461" width="4.7109375" style="2" customWidth="1"/>
    <col min="9462" max="9462" width="6.28125" style="2" customWidth="1"/>
    <col min="9463" max="9463" width="38.8515625" style="2" customWidth="1"/>
    <col min="9464" max="9464" width="7.00390625" style="2" customWidth="1"/>
    <col min="9465" max="9465" width="6.7109375" style="2" customWidth="1"/>
    <col min="9466" max="9466" width="7.421875" style="2" customWidth="1"/>
    <col min="9467" max="9467" width="6.8515625" style="2" customWidth="1"/>
    <col min="9468" max="9469" width="8.57421875" style="2" customWidth="1"/>
    <col min="9470" max="9470" width="7.7109375" style="2" customWidth="1"/>
    <col min="9471" max="9471" width="8.28125" style="2" customWidth="1"/>
    <col min="9472" max="9472" width="7.28125" style="2" customWidth="1"/>
    <col min="9473" max="9473" width="8.00390625" style="2" customWidth="1"/>
    <col min="9474" max="9474" width="9.421875" style="2" customWidth="1"/>
    <col min="9475" max="9476" width="10.00390625" style="2" customWidth="1"/>
    <col min="9477" max="9477" width="10.140625" style="2" customWidth="1"/>
    <col min="9478" max="9716" width="11.421875" style="2" customWidth="1"/>
    <col min="9717" max="9717" width="4.7109375" style="2" customWidth="1"/>
    <col min="9718" max="9718" width="6.28125" style="2" customWidth="1"/>
    <col min="9719" max="9719" width="38.8515625" style="2" customWidth="1"/>
    <col min="9720" max="9720" width="7.00390625" style="2" customWidth="1"/>
    <col min="9721" max="9721" width="6.7109375" style="2" customWidth="1"/>
    <col min="9722" max="9722" width="7.421875" style="2" customWidth="1"/>
    <col min="9723" max="9723" width="6.8515625" style="2" customWidth="1"/>
    <col min="9724" max="9725" width="8.57421875" style="2" customWidth="1"/>
    <col min="9726" max="9726" width="7.7109375" style="2" customWidth="1"/>
    <col min="9727" max="9727" width="8.28125" style="2" customWidth="1"/>
    <col min="9728" max="9728" width="7.28125" style="2" customWidth="1"/>
    <col min="9729" max="9729" width="8.00390625" style="2" customWidth="1"/>
    <col min="9730" max="9730" width="9.421875" style="2" customWidth="1"/>
    <col min="9731" max="9732" width="10.00390625" style="2" customWidth="1"/>
    <col min="9733" max="9733" width="10.140625" style="2" customWidth="1"/>
    <col min="9734" max="9972" width="11.421875" style="2" customWidth="1"/>
    <col min="9973" max="9973" width="4.7109375" style="2" customWidth="1"/>
    <col min="9974" max="9974" width="6.28125" style="2" customWidth="1"/>
    <col min="9975" max="9975" width="38.8515625" style="2" customWidth="1"/>
    <col min="9976" max="9976" width="7.00390625" style="2" customWidth="1"/>
    <col min="9977" max="9977" width="6.7109375" style="2" customWidth="1"/>
    <col min="9978" max="9978" width="7.421875" style="2" customWidth="1"/>
    <col min="9979" max="9979" width="6.8515625" style="2" customWidth="1"/>
    <col min="9980" max="9981" width="8.57421875" style="2" customWidth="1"/>
    <col min="9982" max="9982" width="7.7109375" style="2" customWidth="1"/>
    <col min="9983" max="9983" width="8.28125" style="2" customWidth="1"/>
    <col min="9984" max="9984" width="7.28125" style="2" customWidth="1"/>
    <col min="9985" max="9985" width="8.00390625" style="2" customWidth="1"/>
    <col min="9986" max="9986" width="9.421875" style="2" customWidth="1"/>
    <col min="9987" max="9988" width="10.00390625" style="2" customWidth="1"/>
    <col min="9989" max="9989" width="10.140625" style="2" customWidth="1"/>
    <col min="9990" max="10228" width="11.421875" style="2" customWidth="1"/>
    <col min="10229" max="10229" width="4.7109375" style="2" customWidth="1"/>
    <col min="10230" max="10230" width="6.28125" style="2" customWidth="1"/>
    <col min="10231" max="10231" width="38.8515625" style="2" customWidth="1"/>
    <col min="10232" max="10232" width="7.00390625" style="2" customWidth="1"/>
    <col min="10233" max="10233" width="6.7109375" style="2" customWidth="1"/>
    <col min="10234" max="10234" width="7.421875" style="2" customWidth="1"/>
    <col min="10235" max="10235" width="6.8515625" style="2" customWidth="1"/>
    <col min="10236" max="10237" width="8.57421875" style="2" customWidth="1"/>
    <col min="10238" max="10238" width="7.7109375" style="2" customWidth="1"/>
    <col min="10239" max="10239" width="8.28125" style="2" customWidth="1"/>
    <col min="10240" max="10240" width="7.28125" style="2" customWidth="1"/>
    <col min="10241" max="10241" width="8.00390625" style="2" customWidth="1"/>
    <col min="10242" max="10242" width="9.421875" style="2" customWidth="1"/>
    <col min="10243" max="10244" width="10.00390625" style="2" customWidth="1"/>
    <col min="10245" max="10245" width="10.140625" style="2" customWidth="1"/>
    <col min="10246" max="10484" width="11.421875" style="2" customWidth="1"/>
    <col min="10485" max="10485" width="4.7109375" style="2" customWidth="1"/>
    <col min="10486" max="10486" width="6.28125" style="2" customWidth="1"/>
    <col min="10487" max="10487" width="38.8515625" style="2" customWidth="1"/>
    <col min="10488" max="10488" width="7.00390625" style="2" customWidth="1"/>
    <col min="10489" max="10489" width="6.7109375" style="2" customWidth="1"/>
    <col min="10490" max="10490" width="7.421875" style="2" customWidth="1"/>
    <col min="10491" max="10491" width="6.8515625" style="2" customWidth="1"/>
    <col min="10492" max="10493" width="8.57421875" style="2" customWidth="1"/>
    <col min="10494" max="10494" width="7.7109375" style="2" customWidth="1"/>
    <col min="10495" max="10495" width="8.28125" style="2" customWidth="1"/>
    <col min="10496" max="10496" width="7.28125" style="2" customWidth="1"/>
    <col min="10497" max="10497" width="8.00390625" style="2" customWidth="1"/>
    <col min="10498" max="10498" width="9.421875" style="2" customWidth="1"/>
    <col min="10499" max="10500" width="10.00390625" style="2" customWidth="1"/>
    <col min="10501" max="10501" width="10.140625" style="2" customWidth="1"/>
    <col min="10502" max="10740" width="11.421875" style="2" customWidth="1"/>
    <col min="10741" max="10741" width="4.7109375" style="2" customWidth="1"/>
    <col min="10742" max="10742" width="6.28125" style="2" customWidth="1"/>
    <col min="10743" max="10743" width="38.8515625" style="2" customWidth="1"/>
    <col min="10744" max="10744" width="7.00390625" style="2" customWidth="1"/>
    <col min="10745" max="10745" width="6.7109375" style="2" customWidth="1"/>
    <col min="10746" max="10746" width="7.421875" style="2" customWidth="1"/>
    <col min="10747" max="10747" width="6.8515625" style="2" customWidth="1"/>
    <col min="10748" max="10749" width="8.57421875" style="2" customWidth="1"/>
    <col min="10750" max="10750" width="7.7109375" style="2" customWidth="1"/>
    <col min="10751" max="10751" width="8.28125" style="2" customWidth="1"/>
    <col min="10752" max="10752" width="7.28125" style="2" customWidth="1"/>
    <col min="10753" max="10753" width="8.00390625" style="2" customWidth="1"/>
    <col min="10754" max="10754" width="9.421875" style="2" customWidth="1"/>
    <col min="10755" max="10756" width="10.00390625" style="2" customWidth="1"/>
    <col min="10757" max="10757" width="10.140625" style="2" customWidth="1"/>
    <col min="10758" max="10996" width="11.421875" style="2" customWidth="1"/>
    <col min="10997" max="10997" width="4.7109375" style="2" customWidth="1"/>
    <col min="10998" max="10998" width="6.28125" style="2" customWidth="1"/>
    <col min="10999" max="10999" width="38.8515625" style="2" customWidth="1"/>
    <col min="11000" max="11000" width="7.00390625" style="2" customWidth="1"/>
    <col min="11001" max="11001" width="6.7109375" style="2" customWidth="1"/>
    <col min="11002" max="11002" width="7.421875" style="2" customWidth="1"/>
    <col min="11003" max="11003" width="6.8515625" style="2" customWidth="1"/>
    <col min="11004" max="11005" width="8.57421875" style="2" customWidth="1"/>
    <col min="11006" max="11006" width="7.7109375" style="2" customWidth="1"/>
    <col min="11007" max="11007" width="8.28125" style="2" customWidth="1"/>
    <col min="11008" max="11008" width="7.28125" style="2" customWidth="1"/>
    <col min="11009" max="11009" width="8.00390625" style="2" customWidth="1"/>
    <col min="11010" max="11010" width="9.421875" style="2" customWidth="1"/>
    <col min="11011" max="11012" width="10.00390625" style="2" customWidth="1"/>
    <col min="11013" max="11013" width="10.140625" style="2" customWidth="1"/>
    <col min="11014" max="11252" width="11.421875" style="2" customWidth="1"/>
    <col min="11253" max="11253" width="4.7109375" style="2" customWidth="1"/>
    <col min="11254" max="11254" width="6.28125" style="2" customWidth="1"/>
    <col min="11255" max="11255" width="38.8515625" style="2" customWidth="1"/>
    <col min="11256" max="11256" width="7.00390625" style="2" customWidth="1"/>
    <col min="11257" max="11257" width="6.7109375" style="2" customWidth="1"/>
    <col min="11258" max="11258" width="7.421875" style="2" customWidth="1"/>
    <col min="11259" max="11259" width="6.8515625" style="2" customWidth="1"/>
    <col min="11260" max="11261" width="8.57421875" style="2" customWidth="1"/>
    <col min="11262" max="11262" width="7.7109375" style="2" customWidth="1"/>
    <col min="11263" max="11263" width="8.28125" style="2" customWidth="1"/>
    <col min="11264" max="11264" width="7.28125" style="2" customWidth="1"/>
    <col min="11265" max="11265" width="8.00390625" style="2" customWidth="1"/>
    <col min="11266" max="11266" width="9.421875" style="2" customWidth="1"/>
    <col min="11267" max="11268" width="10.00390625" style="2" customWidth="1"/>
    <col min="11269" max="11269" width="10.140625" style="2" customWidth="1"/>
    <col min="11270" max="11508" width="11.421875" style="2" customWidth="1"/>
    <col min="11509" max="11509" width="4.7109375" style="2" customWidth="1"/>
    <col min="11510" max="11510" width="6.28125" style="2" customWidth="1"/>
    <col min="11511" max="11511" width="38.8515625" style="2" customWidth="1"/>
    <col min="11512" max="11512" width="7.00390625" style="2" customWidth="1"/>
    <col min="11513" max="11513" width="6.7109375" style="2" customWidth="1"/>
    <col min="11514" max="11514" width="7.421875" style="2" customWidth="1"/>
    <col min="11515" max="11515" width="6.8515625" style="2" customWidth="1"/>
    <col min="11516" max="11517" width="8.57421875" style="2" customWidth="1"/>
    <col min="11518" max="11518" width="7.7109375" style="2" customWidth="1"/>
    <col min="11519" max="11519" width="8.28125" style="2" customWidth="1"/>
    <col min="11520" max="11520" width="7.28125" style="2" customWidth="1"/>
    <col min="11521" max="11521" width="8.00390625" style="2" customWidth="1"/>
    <col min="11522" max="11522" width="9.421875" style="2" customWidth="1"/>
    <col min="11523" max="11524" width="10.00390625" style="2" customWidth="1"/>
    <col min="11525" max="11525" width="10.140625" style="2" customWidth="1"/>
    <col min="11526" max="11764" width="11.421875" style="2" customWidth="1"/>
    <col min="11765" max="11765" width="4.7109375" style="2" customWidth="1"/>
    <col min="11766" max="11766" width="6.28125" style="2" customWidth="1"/>
    <col min="11767" max="11767" width="38.8515625" style="2" customWidth="1"/>
    <col min="11768" max="11768" width="7.00390625" style="2" customWidth="1"/>
    <col min="11769" max="11769" width="6.7109375" style="2" customWidth="1"/>
    <col min="11770" max="11770" width="7.421875" style="2" customWidth="1"/>
    <col min="11771" max="11771" width="6.8515625" style="2" customWidth="1"/>
    <col min="11772" max="11773" width="8.57421875" style="2" customWidth="1"/>
    <col min="11774" max="11774" width="7.7109375" style="2" customWidth="1"/>
    <col min="11775" max="11775" width="8.28125" style="2" customWidth="1"/>
    <col min="11776" max="11776" width="7.28125" style="2" customWidth="1"/>
    <col min="11777" max="11777" width="8.00390625" style="2" customWidth="1"/>
    <col min="11778" max="11778" width="9.421875" style="2" customWidth="1"/>
    <col min="11779" max="11780" width="10.00390625" style="2" customWidth="1"/>
    <col min="11781" max="11781" width="10.140625" style="2" customWidth="1"/>
    <col min="11782" max="12020" width="11.421875" style="2" customWidth="1"/>
    <col min="12021" max="12021" width="4.7109375" style="2" customWidth="1"/>
    <col min="12022" max="12022" width="6.28125" style="2" customWidth="1"/>
    <col min="12023" max="12023" width="38.8515625" style="2" customWidth="1"/>
    <col min="12024" max="12024" width="7.00390625" style="2" customWidth="1"/>
    <col min="12025" max="12025" width="6.7109375" style="2" customWidth="1"/>
    <col min="12026" max="12026" width="7.421875" style="2" customWidth="1"/>
    <col min="12027" max="12027" width="6.8515625" style="2" customWidth="1"/>
    <col min="12028" max="12029" width="8.57421875" style="2" customWidth="1"/>
    <col min="12030" max="12030" width="7.7109375" style="2" customWidth="1"/>
    <col min="12031" max="12031" width="8.28125" style="2" customWidth="1"/>
    <col min="12032" max="12032" width="7.28125" style="2" customWidth="1"/>
    <col min="12033" max="12033" width="8.00390625" style="2" customWidth="1"/>
    <col min="12034" max="12034" width="9.421875" style="2" customWidth="1"/>
    <col min="12035" max="12036" width="10.00390625" style="2" customWidth="1"/>
    <col min="12037" max="12037" width="10.140625" style="2" customWidth="1"/>
    <col min="12038" max="12276" width="11.421875" style="2" customWidth="1"/>
    <col min="12277" max="12277" width="4.7109375" style="2" customWidth="1"/>
    <col min="12278" max="12278" width="6.28125" style="2" customWidth="1"/>
    <col min="12279" max="12279" width="38.8515625" style="2" customWidth="1"/>
    <col min="12280" max="12280" width="7.00390625" style="2" customWidth="1"/>
    <col min="12281" max="12281" width="6.7109375" style="2" customWidth="1"/>
    <col min="12282" max="12282" width="7.421875" style="2" customWidth="1"/>
    <col min="12283" max="12283" width="6.8515625" style="2" customWidth="1"/>
    <col min="12284" max="12285" width="8.57421875" style="2" customWidth="1"/>
    <col min="12286" max="12286" width="7.7109375" style="2" customWidth="1"/>
    <col min="12287" max="12287" width="8.28125" style="2" customWidth="1"/>
    <col min="12288" max="12288" width="7.28125" style="2" customWidth="1"/>
    <col min="12289" max="12289" width="8.00390625" style="2" customWidth="1"/>
    <col min="12290" max="12290" width="9.421875" style="2" customWidth="1"/>
    <col min="12291" max="12292" width="10.00390625" style="2" customWidth="1"/>
    <col min="12293" max="12293" width="10.140625" style="2" customWidth="1"/>
    <col min="12294" max="12532" width="11.421875" style="2" customWidth="1"/>
    <col min="12533" max="12533" width="4.7109375" style="2" customWidth="1"/>
    <col min="12534" max="12534" width="6.28125" style="2" customWidth="1"/>
    <col min="12535" max="12535" width="38.8515625" style="2" customWidth="1"/>
    <col min="12536" max="12536" width="7.00390625" style="2" customWidth="1"/>
    <col min="12537" max="12537" width="6.7109375" style="2" customWidth="1"/>
    <col min="12538" max="12538" width="7.421875" style="2" customWidth="1"/>
    <col min="12539" max="12539" width="6.8515625" style="2" customWidth="1"/>
    <col min="12540" max="12541" width="8.57421875" style="2" customWidth="1"/>
    <col min="12542" max="12542" width="7.7109375" style="2" customWidth="1"/>
    <col min="12543" max="12543" width="8.28125" style="2" customWidth="1"/>
    <col min="12544" max="12544" width="7.28125" style="2" customWidth="1"/>
    <col min="12545" max="12545" width="8.00390625" style="2" customWidth="1"/>
    <col min="12546" max="12546" width="9.421875" style="2" customWidth="1"/>
    <col min="12547" max="12548" width="10.00390625" style="2" customWidth="1"/>
    <col min="12549" max="12549" width="10.140625" style="2" customWidth="1"/>
    <col min="12550" max="12788" width="11.421875" style="2" customWidth="1"/>
    <col min="12789" max="12789" width="4.7109375" style="2" customWidth="1"/>
    <col min="12790" max="12790" width="6.28125" style="2" customWidth="1"/>
    <col min="12791" max="12791" width="38.8515625" style="2" customWidth="1"/>
    <col min="12792" max="12792" width="7.00390625" style="2" customWidth="1"/>
    <col min="12793" max="12793" width="6.7109375" style="2" customWidth="1"/>
    <col min="12794" max="12794" width="7.421875" style="2" customWidth="1"/>
    <col min="12795" max="12795" width="6.8515625" style="2" customWidth="1"/>
    <col min="12796" max="12797" width="8.57421875" style="2" customWidth="1"/>
    <col min="12798" max="12798" width="7.7109375" style="2" customWidth="1"/>
    <col min="12799" max="12799" width="8.28125" style="2" customWidth="1"/>
    <col min="12800" max="12800" width="7.28125" style="2" customWidth="1"/>
    <col min="12801" max="12801" width="8.00390625" style="2" customWidth="1"/>
    <col min="12802" max="12802" width="9.421875" style="2" customWidth="1"/>
    <col min="12803" max="12804" width="10.00390625" style="2" customWidth="1"/>
    <col min="12805" max="12805" width="10.140625" style="2" customWidth="1"/>
    <col min="12806" max="13044" width="11.421875" style="2" customWidth="1"/>
    <col min="13045" max="13045" width="4.7109375" style="2" customWidth="1"/>
    <col min="13046" max="13046" width="6.28125" style="2" customWidth="1"/>
    <col min="13047" max="13047" width="38.8515625" style="2" customWidth="1"/>
    <col min="13048" max="13048" width="7.00390625" style="2" customWidth="1"/>
    <col min="13049" max="13049" width="6.7109375" style="2" customWidth="1"/>
    <col min="13050" max="13050" width="7.421875" style="2" customWidth="1"/>
    <col min="13051" max="13051" width="6.8515625" style="2" customWidth="1"/>
    <col min="13052" max="13053" width="8.57421875" style="2" customWidth="1"/>
    <col min="13054" max="13054" width="7.7109375" style="2" customWidth="1"/>
    <col min="13055" max="13055" width="8.28125" style="2" customWidth="1"/>
    <col min="13056" max="13056" width="7.28125" style="2" customWidth="1"/>
    <col min="13057" max="13057" width="8.00390625" style="2" customWidth="1"/>
    <col min="13058" max="13058" width="9.421875" style="2" customWidth="1"/>
    <col min="13059" max="13060" width="10.00390625" style="2" customWidth="1"/>
    <col min="13061" max="13061" width="10.140625" style="2" customWidth="1"/>
    <col min="13062" max="13300" width="11.421875" style="2" customWidth="1"/>
    <col min="13301" max="13301" width="4.7109375" style="2" customWidth="1"/>
    <col min="13302" max="13302" width="6.28125" style="2" customWidth="1"/>
    <col min="13303" max="13303" width="38.8515625" style="2" customWidth="1"/>
    <col min="13304" max="13304" width="7.00390625" style="2" customWidth="1"/>
    <col min="13305" max="13305" width="6.7109375" style="2" customWidth="1"/>
    <col min="13306" max="13306" width="7.421875" style="2" customWidth="1"/>
    <col min="13307" max="13307" width="6.8515625" style="2" customWidth="1"/>
    <col min="13308" max="13309" width="8.57421875" style="2" customWidth="1"/>
    <col min="13310" max="13310" width="7.7109375" style="2" customWidth="1"/>
    <col min="13311" max="13311" width="8.28125" style="2" customWidth="1"/>
    <col min="13312" max="13312" width="7.28125" style="2" customWidth="1"/>
    <col min="13313" max="13313" width="8.00390625" style="2" customWidth="1"/>
    <col min="13314" max="13314" width="9.421875" style="2" customWidth="1"/>
    <col min="13315" max="13316" width="10.00390625" style="2" customWidth="1"/>
    <col min="13317" max="13317" width="10.140625" style="2" customWidth="1"/>
    <col min="13318" max="13556" width="11.421875" style="2" customWidth="1"/>
    <col min="13557" max="13557" width="4.7109375" style="2" customWidth="1"/>
    <col min="13558" max="13558" width="6.28125" style="2" customWidth="1"/>
    <col min="13559" max="13559" width="38.8515625" style="2" customWidth="1"/>
    <col min="13560" max="13560" width="7.00390625" style="2" customWidth="1"/>
    <col min="13561" max="13561" width="6.7109375" style="2" customWidth="1"/>
    <col min="13562" max="13562" width="7.421875" style="2" customWidth="1"/>
    <col min="13563" max="13563" width="6.8515625" style="2" customWidth="1"/>
    <col min="13564" max="13565" width="8.57421875" style="2" customWidth="1"/>
    <col min="13566" max="13566" width="7.7109375" style="2" customWidth="1"/>
    <col min="13567" max="13567" width="8.28125" style="2" customWidth="1"/>
    <col min="13568" max="13568" width="7.28125" style="2" customWidth="1"/>
    <col min="13569" max="13569" width="8.00390625" style="2" customWidth="1"/>
    <col min="13570" max="13570" width="9.421875" style="2" customWidth="1"/>
    <col min="13571" max="13572" width="10.00390625" style="2" customWidth="1"/>
    <col min="13573" max="13573" width="10.140625" style="2" customWidth="1"/>
    <col min="13574" max="13812" width="11.421875" style="2" customWidth="1"/>
    <col min="13813" max="13813" width="4.7109375" style="2" customWidth="1"/>
    <col min="13814" max="13814" width="6.28125" style="2" customWidth="1"/>
    <col min="13815" max="13815" width="38.8515625" style="2" customWidth="1"/>
    <col min="13816" max="13816" width="7.00390625" style="2" customWidth="1"/>
    <col min="13817" max="13817" width="6.7109375" style="2" customWidth="1"/>
    <col min="13818" max="13818" width="7.421875" style="2" customWidth="1"/>
    <col min="13819" max="13819" width="6.8515625" style="2" customWidth="1"/>
    <col min="13820" max="13821" width="8.57421875" style="2" customWidth="1"/>
    <col min="13822" max="13822" width="7.7109375" style="2" customWidth="1"/>
    <col min="13823" max="13823" width="8.28125" style="2" customWidth="1"/>
    <col min="13824" max="13824" width="7.28125" style="2" customWidth="1"/>
    <col min="13825" max="13825" width="8.00390625" style="2" customWidth="1"/>
    <col min="13826" max="13826" width="9.421875" style="2" customWidth="1"/>
    <col min="13827" max="13828" width="10.00390625" style="2" customWidth="1"/>
    <col min="13829" max="13829" width="10.140625" style="2" customWidth="1"/>
    <col min="13830" max="14068" width="11.421875" style="2" customWidth="1"/>
    <col min="14069" max="14069" width="4.7109375" style="2" customWidth="1"/>
    <col min="14070" max="14070" width="6.28125" style="2" customWidth="1"/>
    <col min="14071" max="14071" width="38.8515625" style="2" customWidth="1"/>
    <col min="14072" max="14072" width="7.00390625" style="2" customWidth="1"/>
    <col min="14073" max="14073" width="6.7109375" style="2" customWidth="1"/>
    <col min="14074" max="14074" width="7.421875" style="2" customWidth="1"/>
    <col min="14075" max="14075" width="6.8515625" style="2" customWidth="1"/>
    <col min="14076" max="14077" width="8.57421875" style="2" customWidth="1"/>
    <col min="14078" max="14078" width="7.7109375" style="2" customWidth="1"/>
    <col min="14079" max="14079" width="8.28125" style="2" customWidth="1"/>
    <col min="14080" max="14080" width="7.28125" style="2" customWidth="1"/>
    <col min="14081" max="14081" width="8.00390625" style="2" customWidth="1"/>
    <col min="14082" max="14082" width="9.421875" style="2" customWidth="1"/>
    <col min="14083" max="14084" width="10.00390625" style="2" customWidth="1"/>
    <col min="14085" max="14085" width="10.140625" style="2" customWidth="1"/>
    <col min="14086" max="14324" width="11.421875" style="2" customWidth="1"/>
    <col min="14325" max="14325" width="4.7109375" style="2" customWidth="1"/>
    <col min="14326" max="14326" width="6.28125" style="2" customWidth="1"/>
    <col min="14327" max="14327" width="38.8515625" style="2" customWidth="1"/>
    <col min="14328" max="14328" width="7.00390625" style="2" customWidth="1"/>
    <col min="14329" max="14329" width="6.7109375" style="2" customWidth="1"/>
    <col min="14330" max="14330" width="7.421875" style="2" customWidth="1"/>
    <col min="14331" max="14331" width="6.8515625" style="2" customWidth="1"/>
    <col min="14332" max="14333" width="8.57421875" style="2" customWidth="1"/>
    <col min="14334" max="14334" width="7.7109375" style="2" customWidth="1"/>
    <col min="14335" max="14335" width="8.28125" style="2" customWidth="1"/>
    <col min="14336" max="14336" width="7.28125" style="2" customWidth="1"/>
    <col min="14337" max="14337" width="8.00390625" style="2" customWidth="1"/>
    <col min="14338" max="14338" width="9.421875" style="2" customWidth="1"/>
    <col min="14339" max="14340" width="10.00390625" style="2" customWidth="1"/>
    <col min="14341" max="14341" width="10.140625" style="2" customWidth="1"/>
    <col min="14342" max="14580" width="11.421875" style="2" customWidth="1"/>
    <col min="14581" max="14581" width="4.7109375" style="2" customWidth="1"/>
    <col min="14582" max="14582" width="6.28125" style="2" customWidth="1"/>
    <col min="14583" max="14583" width="38.8515625" style="2" customWidth="1"/>
    <col min="14584" max="14584" width="7.00390625" style="2" customWidth="1"/>
    <col min="14585" max="14585" width="6.7109375" style="2" customWidth="1"/>
    <col min="14586" max="14586" width="7.421875" style="2" customWidth="1"/>
    <col min="14587" max="14587" width="6.8515625" style="2" customWidth="1"/>
    <col min="14588" max="14589" width="8.57421875" style="2" customWidth="1"/>
    <col min="14590" max="14590" width="7.7109375" style="2" customWidth="1"/>
    <col min="14591" max="14591" width="8.28125" style="2" customWidth="1"/>
    <col min="14592" max="14592" width="7.28125" style="2" customWidth="1"/>
    <col min="14593" max="14593" width="8.00390625" style="2" customWidth="1"/>
    <col min="14594" max="14594" width="9.421875" style="2" customWidth="1"/>
    <col min="14595" max="14596" width="10.00390625" style="2" customWidth="1"/>
    <col min="14597" max="14597" width="10.140625" style="2" customWidth="1"/>
    <col min="14598" max="14836" width="11.421875" style="2" customWidth="1"/>
    <col min="14837" max="14837" width="4.7109375" style="2" customWidth="1"/>
    <col min="14838" max="14838" width="6.28125" style="2" customWidth="1"/>
    <col min="14839" max="14839" width="38.8515625" style="2" customWidth="1"/>
    <col min="14840" max="14840" width="7.00390625" style="2" customWidth="1"/>
    <col min="14841" max="14841" width="6.7109375" style="2" customWidth="1"/>
    <col min="14842" max="14842" width="7.421875" style="2" customWidth="1"/>
    <col min="14843" max="14843" width="6.8515625" style="2" customWidth="1"/>
    <col min="14844" max="14845" width="8.57421875" style="2" customWidth="1"/>
    <col min="14846" max="14846" width="7.7109375" style="2" customWidth="1"/>
    <col min="14847" max="14847" width="8.28125" style="2" customWidth="1"/>
    <col min="14848" max="14848" width="7.28125" style="2" customWidth="1"/>
    <col min="14849" max="14849" width="8.00390625" style="2" customWidth="1"/>
    <col min="14850" max="14850" width="9.421875" style="2" customWidth="1"/>
    <col min="14851" max="14852" width="10.00390625" style="2" customWidth="1"/>
    <col min="14853" max="14853" width="10.140625" style="2" customWidth="1"/>
    <col min="14854" max="15092" width="11.421875" style="2" customWidth="1"/>
    <col min="15093" max="15093" width="4.7109375" style="2" customWidth="1"/>
    <col min="15094" max="15094" width="6.28125" style="2" customWidth="1"/>
    <col min="15095" max="15095" width="38.8515625" style="2" customWidth="1"/>
    <col min="15096" max="15096" width="7.00390625" style="2" customWidth="1"/>
    <col min="15097" max="15097" width="6.7109375" style="2" customWidth="1"/>
    <col min="15098" max="15098" width="7.421875" style="2" customWidth="1"/>
    <col min="15099" max="15099" width="6.8515625" style="2" customWidth="1"/>
    <col min="15100" max="15101" width="8.57421875" style="2" customWidth="1"/>
    <col min="15102" max="15102" width="7.7109375" style="2" customWidth="1"/>
    <col min="15103" max="15103" width="8.28125" style="2" customWidth="1"/>
    <col min="15104" max="15104" width="7.28125" style="2" customWidth="1"/>
    <col min="15105" max="15105" width="8.00390625" style="2" customWidth="1"/>
    <col min="15106" max="15106" width="9.421875" style="2" customWidth="1"/>
    <col min="15107" max="15108" width="10.00390625" style="2" customWidth="1"/>
    <col min="15109" max="15109" width="10.140625" style="2" customWidth="1"/>
    <col min="15110" max="15348" width="11.421875" style="2" customWidth="1"/>
    <col min="15349" max="15349" width="4.7109375" style="2" customWidth="1"/>
    <col min="15350" max="15350" width="6.28125" style="2" customWidth="1"/>
    <col min="15351" max="15351" width="38.8515625" style="2" customWidth="1"/>
    <col min="15352" max="15352" width="7.00390625" style="2" customWidth="1"/>
    <col min="15353" max="15353" width="6.7109375" style="2" customWidth="1"/>
    <col min="15354" max="15354" width="7.421875" style="2" customWidth="1"/>
    <col min="15355" max="15355" width="6.8515625" style="2" customWidth="1"/>
    <col min="15356" max="15357" width="8.57421875" style="2" customWidth="1"/>
    <col min="15358" max="15358" width="7.7109375" style="2" customWidth="1"/>
    <col min="15359" max="15359" width="8.28125" style="2" customWidth="1"/>
    <col min="15360" max="15360" width="7.28125" style="2" customWidth="1"/>
    <col min="15361" max="15361" width="8.00390625" style="2" customWidth="1"/>
    <col min="15362" max="15362" width="9.421875" style="2" customWidth="1"/>
    <col min="15363" max="15364" width="10.00390625" style="2" customWidth="1"/>
    <col min="15365" max="15365" width="10.140625" style="2" customWidth="1"/>
    <col min="15366" max="15604" width="11.421875" style="2" customWidth="1"/>
    <col min="15605" max="15605" width="4.7109375" style="2" customWidth="1"/>
    <col min="15606" max="15606" width="6.28125" style="2" customWidth="1"/>
    <col min="15607" max="15607" width="38.8515625" style="2" customWidth="1"/>
    <col min="15608" max="15608" width="7.00390625" style="2" customWidth="1"/>
    <col min="15609" max="15609" width="6.7109375" style="2" customWidth="1"/>
    <col min="15610" max="15610" width="7.421875" style="2" customWidth="1"/>
    <col min="15611" max="15611" width="6.8515625" style="2" customWidth="1"/>
    <col min="15612" max="15613" width="8.57421875" style="2" customWidth="1"/>
    <col min="15614" max="15614" width="7.7109375" style="2" customWidth="1"/>
    <col min="15615" max="15615" width="8.28125" style="2" customWidth="1"/>
    <col min="15616" max="15616" width="7.28125" style="2" customWidth="1"/>
    <col min="15617" max="15617" width="8.00390625" style="2" customWidth="1"/>
    <col min="15618" max="15618" width="9.421875" style="2" customWidth="1"/>
    <col min="15619" max="15620" width="10.00390625" style="2" customWidth="1"/>
    <col min="15621" max="15621" width="10.140625" style="2" customWidth="1"/>
    <col min="15622" max="15860" width="11.421875" style="2" customWidth="1"/>
    <col min="15861" max="15861" width="4.7109375" style="2" customWidth="1"/>
    <col min="15862" max="15862" width="6.28125" style="2" customWidth="1"/>
    <col min="15863" max="15863" width="38.8515625" style="2" customWidth="1"/>
    <col min="15864" max="15864" width="7.00390625" style="2" customWidth="1"/>
    <col min="15865" max="15865" width="6.7109375" style="2" customWidth="1"/>
    <col min="15866" max="15866" width="7.421875" style="2" customWidth="1"/>
    <col min="15867" max="15867" width="6.8515625" style="2" customWidth="1"/>
    <col min="15868" max="15869" width="8.57421875" style="2" customWidth="1"/>
    <col min="15870" max="15870" width="7.7109375" style="2" customWidth="1"/>
    <col min="15871" max="15871" width="8.28125" style="2" customWidth="1"/>
    <col min="15872" max="15872" width="7.28125" style="2" customWidth="1"/>
    <col min="15873" max="15873" width="8.00390625" style="2" customWidth="1"/>
    <col min="15874" max="15874" width="9.421875" style="2" customWidth="1"/>
    <col min="15875" max="15876" width="10.00390625" style="2" customWidth="1"/>
    <col min="15877" max="15877" width="10.140625" style="2" customWidth="1"/>
    <col min="15878" max="16116" width="11.421875" style="2" customWidth="1"/>
    <col min="16117" max="16117" width="4.7109375" style="2" customWidth="1"/>
    <col min="16118" max="16118" width="6.28125" style="2" customWidth="1"/>
    <col min="16119" max="16119" width="38.8515625" style="2" customWidth="1"/>
    <col min="16120" max="16120" width="7.00390625" style="2" customWidth="1"/>
    <col min="16121" max="16121" width="6.7109375" style="2" customWidth="1"/>
    <col min="16122" max="16122" width="7.421875" style="2" customWidth="1"/>
    <col min="16123" max="16123" width="6.8515625" style="2" customWidth="1"/>
    <col min="16124" max="16125" width="8.57421875" style="2" customWidth="1"/>
    <col min="16126" max="16126" width="7.7109375" style="2" customWidth="1"/>
    <col min="16127" max="16127" width="8.28125" style="2" customWidth="1"/>
    <col min="16128" max="16128" width="7.28125" style="2" customWidth="1"/>
    <col min="16129" max="16129" width="8.00390625" style="2" customWidth="1"/>
    <col min="16130" max="16130" width="9.421875" style="2" customWidth="1"/>
    <col min="16131" max="16132" width="10.00390625" style="2" customWidth="1"/>
    <col min="16133" max="16133" width="10.140625" style="2" customWidth="1"/>
    <col min="16134" max="16384" width="11.421875" style="2" customWidth="1"/>
  </cols>
  <sheetData>
    <row r="1" spans="1:4" ht="15">
      <c r="A1" s="166" t="s">
        <v>197</v>
      </c>
      <c r="B1" s="166"/>
      <c r="C1" s="166"/>
      <c r="D1" s="166"/>
    </row>
    <row r="2" spans="1:4" ht="15">
      <c r="A2" s="167" t="s">
        <v>138</v>
      </c>
      <c r="B2" s="167"/>
      <c r="C2" s="167"/>
      <c r="D2" s="167"/>
    </row>
    <row r="3" spans="1:4" ht="15">
      <c r="A3" s="168" t="s">
        <v>5</v>
      </c>
      <c r="B3" s="168"/>
      <c r="C3" s="168"/>
      <c r="D3" s="168"/>
    </row>
    <row r="4" spans="1:4" ht="29.25" customHeight="1">
      <c r="A4" s="164" t="s">
        <v>190</v>
      </c>
      <c r="B4" s="164"/>
      <c r="C4" s="164"/>
      <c r="D4" s="164"/>
    </row>
    <row r="5" spans="1:4" ht="30.75" customHeight="1">
      <c r="A5" s="164" t="s">
        <v>191</v>
      </c>
      <c r="B5" s="164"/>
      <c r="C5" s="164"/>
      <c r="D5" s="164"/>
    </row>
    <row r="6" spans="1:4" ht="15">
      <c r="A6" s="163" t="s">
        <v>185</v>
      </c>
      <c r="B6" s="163"/>
      <c r="C6" s="163"/>
      <c r="D6" s="163"/>
    </row>
    <row r="7" spans="1:4" ht="15">
      <c r="A7" s="164" t="s">
        <v>192</v>
      </c>
      <c r="B7" s="164"/>
      <c r="C7" s="164"/>
      <c r="D7" s="164"/>
    </row>
    <row r="8" spans="1:4" ht="105.75" customHeight="1">
      <c r="A8" s="165" t="s">
        <v>186</v>
      </c>
      <c r="B8" s="165"/>
      <c r="C8" s="165"/>
      <c r="D8" s="165"/>
    </row>
    <row r="9" spans="1:4" ht="15">
      <c r="A9" s="133" t="s">
        <v>200</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12.75">
      <c r="A12" s="12">
        <v>1</v>
      </c>
      <c r="B12" s="83" t="s">
        <v>139</v>
      </c>
      <c r="C12" s="30"/>
      <c r="D12" s="45"/>
    </row>
    <row r="13" spans="1:4" s="11" customFormat="1" ht="38.25">
      <c r="A13" s="42" t="s">
        <v>18</v>
      </c>
      <c r="B13" s="84" t="s">
        <v>140</v>
      </c>
      <c r="C13" s="85" t="s">
        <v>13</v>
      </c>
      <c r="D13" s="86">
        <v>3.5</v>
      </c>
    </row>
    <row r="14" spans="1:4" s="11" customFormat="1" ht="25.5">
      <c r="A14" s="42" t="s">
        <v>19</v>
      </c>
      <c r="B14" s="87" t="s">
        <v>141</v>
      </c>
      <c r="C14" s="13" t="s">
        <v>12</v>
      </c>
      <c r="D14" s="88">
        <v>1</v>
      </c>
    </row>
    <row r="15" spans="1:4" s="11" customFormat="1" ht="25.5">
      <c r="A15" s="42" t="s">
        <v>152</v>
      </c>
      <c r="B15" s="89" t="s">
        <v>142</v>
      </c>
      <c r="C15" s="7" t="s">
        <v>12</v>
      </c>
      <c r="D15" s="30">
        <v>5</v>
      </c>
    </row>
    <row r="16" spans="1:4" s="11" customFormat="1" ht="12.75">
      <c r="A16" s="42" t="s">
        <v>153</v>
      </c>
      <c r="B16" s="90" t="s">
        <v>143</v>
      </c>
      <c r="C16" s="54" t="s">
        <v>12</v>
      </c>
      <c r="D16" s="91">
        <v>1</v>
      </c>
    </row>
    <row r="17" spans="1:4" s="11" customFormat="1" ht="25.5">
      <c r="A17" s="42" t="s">
        <v>154</v>
      </c>
      <c r="B17" s="92" t="s">
        <v>144</v>
      </c>
      <c r="C17" s="30" t="s">
        <v>13</v>
      </c>
      <c r="D17" s="93">
        <f>D13</f>
        <v>3.5</v>
      </c>
    </row>
    <row r="18" spans="1:4" s="11" customFormat="1" ht="12.75">
      <c r="A18" s="12">
        <v>2</v>
      </c>
      <c r="B18" s="94" t="s">
        <v>145</v>
      </c>
      <c r="C18" s="27"/>
      <c r="D18" s="9"/>
    </row>
    <row r="19" spans="1:4" s="11" customFormat="1" ht="25.5">
      <c r="A19" s="42" t="s">
        <v>20</v>
      </c>
      <c r="B19" s="95" t="s">
        <v>146</v>
      </c>
      <c r="C19" s="96" t="s">
        <v>13</v>
      </c>
      <c r="D19" s="97">
        <v>3</v>
      </c>
    </row>
    <row r="20" spans="1:4" s="11" customFormat="1" ht="25.5">
      <c r="A20" s="42" t="s">
        <v>21</v>
      </c>
      <c r="B20" s="98" t="s">
        <v>147</v>
      </c>
      <c r="C20" s="30" t="s">
        <v>15</v>
      </c>
      <c r="D20" s="8">
        <v>6</v>
      </c>
    </row>
    <row r="21" spans="1:4" s="11" customFormat="1" ht="12.75">
      <c r="A21" s="42" t="s">
        <v>22</v>
      </c>
      <c r="B21" s="34" t="s">
        <v>148</v>
      </c>
      <c r="C21" s="54" t="s">
        <v>12</v>
      </c>
      <c r="D21" s="91">
        <v>7</v>
      </c>
    </row>
    <row r="22" spans="1:4" s="11" customFormat="1" ht="25.5">
      <c r="A22" s="42" t="s">
        <v>23</v>
      </c>
      <c r="B22" s="26" t="s">
        <v>149</v>
      </c>
      <c r="C22" s="17" t="s">
        <v>150</v>
      </c>
      <c r="D22" s="99">
        <v>1</v>
      </c>
    </row>
    <row r="23" spans="1:4" s="11" customFormat="1" ht="12.75">
      <c r="A23" s="42" t="s">
        <v>38</v>
      </c>
      <c r="B23" s="90" t="s">
        <v>151</v>
      </c>
      <c r="C23" s="54" t="s">
        <v>12</v>
      </c>
      <c r="D23" s="91">
        <v>1</v>
      </c>
    </row>
    <row r="24" spans="1:4" s="11" customFormat="1" ht="12.75">
      <c r="A24" s="12"/>
      <c r="B24" s="141" t="s">
        <v>7</v>
      </c>
      <c r="C24" s="142" t="s">
        <v>8</v>
      </c>
      <c r="D24" s="143"/>
    </row>
    <row r="25" spans="1:4" s="11" customFormat="1" ht="12.75">
      <c r="A25" s="1" t="s">
        <v>4</v>
      </c>
      <c r="B25" s="144" t="s">
        <v>0</v>
      </c>
      <c r="C25" s="21"/>
      <c r="D25" s="24"/>
    </row>
    <row r="26" spans="1:4" s="11" customFormat="1" ht="12.75">
      <c r="A26" s="145"/>
      <c r="B26" s="3" t="s">
        <v>1</v>
      </c>
      <c r="C26" s="21"/>
      <c r="D26" s="24"/>
    </row>
    <row r="27" spans="1:4" s="11" customFormat="1" ht="12.75">
      <c r="A27" s="1" t="s">
        <v>3</v>
      </c>
      <c r="B27" s="144" t="s">
        <v>189</v>
      </c>
      <c r="C27" s="21"/>
      <c r="D27" s="24"/>
    </row>
    <row r="28" spans="1:4" s="11" customFormat="1" ht="12.75">
      <c r="A28" s="145"/>
      <c r="B28" s="3" t="s">
        <v>1</v>
      </c>
      <c r="C28" s="21"/>
      <c r="D28" s="24"/>
    </row>
    <row r="29" spans="1:4" s="11" customFormat="1" ht="12.75">
      <c r="A29" s="146" t="s">
        <v>2</v>
      </c>
      <c r="B29" s="147" t="s">
        <v>60</v>
      </c>
      <c r="C29" s="21"/>
      <c r="D29" s="24"/>
    </row>
    <row r="30" spans="1:4" s="11" customFormat="1" ht="12.75">
      <c r="A30" s="153"/>
      <c r="B30" s="154"/>
      <c r="C30" s="155"/>
      <c r="D30" s="156"/>
    </row>
    <row r="31" spans="1:4" s="11" customFormat="1" ht="12.75">
      <c r="A31" s="153"/>
      <c r="B31" s="154"/>
      <c r="C31" s="155"/>
      <c r="D31" s="156"/>
    </row>
    <row r="32" spans="1:4" s="11" customFormat="1" ht="12.75">
      <c r="A32" s="153"/>
      <c r="B32" s="154"/>
      <c r="C32" s="155"/>
      <c r="D32" s="156"/>
    </row>
    <row r="33" ht="12.75">
      <c r="D33" s="22"/>
    </row>
    <row r="34" ht="12.75">
      <c r="D34" s="22"/>
    </row>
    <row r="35" ht="12.75">
      <c r="D35" s="22"/>
    </row>
  </sheetData>
  <mergeCells count="8">
    <mergeCell ref="A7:D7"/>
    <mergeCell ref="A8:D8"/>
    <mergeCell ref="A1:D1"/>
    <mergeCell ref="A2:D2"/>
    <mergeCell ref="A3:D3"/>
    <mergeCell ref="A4:D4"/>
    <mergeCell ref="A5:D5"/>
    <mergeCell ref="A6:D6"/>
  </mergeCells>
  <conditionalFormatting sqref="C13">
    <cfRule type="cellIs" priority="17" dxfId="0" operator="equal" stopIfTrue="1">
      <formula>0</formula>
    </cfRule>
    <cfRule type="expression" priority="18" dxfId="0" stopIfTrue="1">
      <formula>#DIV/0!</formula>
    </cfRule>
  </conditionalFormatting>
  <conditionalFormatting sqref="C14">
    <cfRule type="cellIs" priority="15" dxfId="0" operator="equal" stopIfTrue="1">
      <formula>0</formula>
    </cfRule>
    <cfRule type="expression" priority="16" dxfId="0" stopIfTrue="1">
      <formula>#DIV/0!</formula>
    </cfRule>
  </conditionalFormatting>
  <conditionalFormatting sqref="C17 C15">
    <cfRule type="cellIs" priority="13" dxfId="0" operator="equal" stopIfTrue="1">
      <formula>0</formula>
    </cfRule>
    <cfRule type="expression" priority="14" dxfId="0" stopIfTrue="1">
      <formula>#DIV/0!</formula>
    </cfRule>
  </conditionalFormatting>
  <conditionalFormatting sqref="C16">
    <cfRule type="cellIs" priority="11" dxfId="0" operator="equal" stopIfTrue="1">
      <formula>0</formula>
    </cfRule>
    <cfRule type="expression" priority="12" dxfId="0" stopIfTrue="1">
      <formula>#DIV/0!</formula>
    </cfRule>
  </conditionalFormatting>
  <conditionalFormatting sqref="C19">
    <cfRule type="cellIs" priority="9" dxfId="0" operator="equal" stopIfTrue="1">
      <formula>0</formula>
    </cfRule>
    <cfRule type="expression" priority="10" dxfId="0" stopIfTrue="1">
      <formula>#DIV/0!</formula>
    </cfRule>
  </conditionalFormatting>
  <conditionalFormatting sqref="C20">
    <cfRule type="cellIs" priority="7" dxfId="0" operator="equal" stopIfTrue="1">
      <formula>0</formula>
    </cfRule>
    <cfRule type="expression" priority="8" dxfId="0" stopIfTrue="1">
      <formula>#DIV/0!</formula>
    </cfRule>
  </conditionalFormatting>
  <conditionalFormatting sqref="C21">
    <cfRule type="cellIs" priority="5" dxfId="0" operator="equal" stopIfTrue="1">
      <formula>0</formula>
    </cfRule>
    <cfRule type="expression" priority="6" dxfId="0" stopIfTrue="1">
      <formula>#DIV/0!</formula>
    </cfRule>
  </conditionalFormatting>
  <conditionalFormatting sqref="C22">
    <cfRule type="cellIs" priority="3" dxfId="0" operator="equal" stopIfTrue="1">
      <formula>0</formula>
    </cfRule>
    <cfRule type="expression" priority="4" dxfId="0" stopIfTrue="1">
      <formula>#DIV/0!</formula>
    </cfRule>
  </conditionalFormatting>
  <conditionalFormatting sqref="C23 C30:C32">
    <cfRule type="cellIs" priority="1" dxfId="0" operator="equal" stopIfTrue="1">
      <formula>0</formula>
    </cfRule>
    <cfRule type="expression" priority="2" dxfId="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9"/>
  <sheetViews>
    <sheetView showZeros="0" view="pageBreakPreview" zoomScale="60" workbookViewId="0" topLeftCell="A1">
      <selection activeCell="G8" sqref="G8"/>
    </sheetView>
  </sheetViews>
  <sheetFormatPr defaultColWidth="11.421875" defaultRowHeight="15"/>
  <cols>
    <col min="1" max="1" width="11.57421875" style="24" customWidth="1"/>
    <col min="2" max="2" width="38.8515625" style="24" customWidth="1"/>
    <col min="3" max="4" width="12.7109375" style="24" customWidth="1"/>
    <col min="5" max="5" width="10.140625" style="25" customWidth="1"/>
    <col min="6" max="244" width="11.421875" style="25" customWidth="1"/>
    <col min="245" max="245" width="4.7109375" style="25" customWidth="1"/>
    <col min="246" max="246" width="6.28125" style="25" customWidth="1"/>
    <col min="247" max="247" width="38.8515625" style="25" customWidth="1"/>
    <col min="248" max="248" width="7.00390625" style="25" customWidth="1"/>
    <col min="249" max="249" width="6.7109375" style="25" customWidth="1"/>
    <col min="250" max="250" width="7.421875" style="25" customWidth="1"/>
    <col min="251" max="251" width="6.8515625" style="25" customWidth="1"/>
    <col min="252" max="253" width="8.57421875" style="25" customWidth="1"/>
    <col min="254" max="254" width="7.7109375" style="25" customWidth="1"/>
    <col min="255" max="255" width="8.28125" style="25" customWidth="1"/>
    <col min="256" max="256" width="7.28125" style="25" customWidth="1"/>
    <col min="257" max="257" width="8.00390625" style="25" customWidth="1"/>
    <col min="258" max="258" width="9.421875" style="25" customWidth="1"/>
    <col min="259" max="260" width="10.00390625" style="25" customWidth="1"/>
    <col min="261" max="261" width="10.140625" style="25" customWidth="1"/>
    <col min="262" max="500" width="11.421875" style="25" customWidth="1"/>
    <col min="501" max="501" width="4.7109375" style="25" customWidth="1"/>
    <col min="502" max="502" width="6.28125" style="25" customWidth="1"/>
    <col min="503" max="503" width="38.8515625" style="25" customWidth="1"/>
    <col min="504" max="504" width="7.00390625" style="25" customWidth="1"/>
    <col min="505" max="505" width="6.7109375" style="25" customWidth="1"/>
    <col min="506" max="506" width="7.421875" style="25" customWidth="1"/>
    <col min="507" max="507" width="6.8515625" style="25" customWidth="1"/>
    <col min="508" max="509" width="8.57421875" style="25" customWidth="1"/>
    <col min="510" max="510" width="7.7109375" style="25" customWidth="1"/>
    <col min="511" max="511" width="8.28125" style="25" customWidth="1"/>
    <col min="512" max="512" width="7.28125" style="25" customWidth="1"/>
    <col min="513" max="513" width="8.00390625" style="25" customWidth="1"/>
    <col min="514" max="514" width="9.421875" style="25" customWidth="1"/>
    <col min="515" max="516" width="10.00390625" style="25" customWidth="1"/>
    <col min="517" max="517" width="10.140625" style="25" customWidth="1"/>
    <col min="518" max="756" width="11.421875" style="25" customWidth="1"/>
    <col min="757" max="757" width="4.7109375" style="25" customWidth="1"/>
    <col min="758" max="758" width="6.28125" style="25" customWidth="1"/>
    <col min="759" max="759" width="38.8515625" style="25" customWidth="1"/>
    <col min="760" max="760" width="7.00390625" style="25" customWidth="1"/>
    <col min="761" max="761" width="6.7109375" style="25" customWidth="1"/>
    <col min="762" max="762" width="7.421875" style="25" customWidth="1"/>
    <col min="763" max="763" width="6.8515625" style="25" customWidth="1"/>
    <col min="764" max="765" width="8.57421875" style="25" customWidth="1"/>
    <col min="766" max="766" width="7.7109375" style="25" customWidth="1"/>
    <col min="767" max="767" width="8.28125" style="25" customWidth="1"/>
    <col min="768" max="768" width="7.28125" style="25" customWidth="1"/>
    <col min="769" max="769" width="8.00390625" style="25" customWidth="1"/>
    <col min="770" max="770" width="9.421875" style="25" customWidth="1"/>
    <col min="771" max="772" width="10.00390625" style="25" customWidth="1"/>
    <col min="773" max="773" width="10.140625" style="25" customWidth="1"/>
    <col min="774" max="1012" width="11.421875" style="25" customWidth="1"/>
    <col min="1013" max="1013" width="4.7109375" style="25" customWidth="1"/>
    <col min="1014" max="1014" width="6.28125" style="25" customWidth="1"/>
    <col min="1015" max="1015" width="38.8515625" style="25" customWidth="1"/>
    <col min="1016" max="1016" width="7.00390625" style="25" customWidth="1"/>
    <col min="1017" max="1017" width="6.7109375" style="25" customWidth="1"/>
    <col min="1018" max="1018" width="7.421875" style="25" customWidth="1"/>
    <col min="1019" max="1019" width="6.8515625" style="25" customWidth="1"/>
    <col min="1020" max="1021" width="8.57421875" style="25" customWidth="1"/>
    <col min="1022" max="1022" width="7.7109375" style="25" customWidth="1"/>
    <col min="1023" max="1023" width="8.28125" style="25" customWidth="1"/>
    <col min="1024" max="1024" width="7.28125" style="25" customWidth="1"/>
    <col min="1025" max="1025" width="8.00390625" style="25" customWidth="1"/>
    <col min="1026" max="1026" width="9.421875" style="25" customWidth="1"/>
    <col min="1027" max="1028" width="10.00390625" style="25" customWidth="1"/>
    <col min="1029" max="1029" width="10.140625" style="25" customWidth="1"/>
    <col min="1030" max="1268" width="11.421875" style="25" customWidth="1"/>
    <col min="1269" max="1269" width="4.7109375" style="25" customWidth="1"/>
    <col min="1270" max="1270" width="6.28125" style="25" customWidth="1"/>
    <col min="1271" max="1271" width="38.8515625" style="25" customWidth="1"/>
    <col min="1272" max="1272" width="7.00390625" style="25" customWidth="1"/>
    <col min="1273" max="1273" width="6.7109375" style="25" customWidth="1"/>
    <col min="1274" max="1274" width="7.421875" style="25" customWidth="1"/>
    <col min="1275" max="1275" width="6.8515625" style="25" customWidth="1"/>
    <col min="1276" max="1277" width="8.57421875" style="25" customWidth="1"/>
    <col min="1278" max="1278" width="7.7109375" style="25" customWidth="1"/>
    <col min="1279" max="1279" width="8.28125" style="25" customWidth="1"/>
    <col min="1280" max="1280" width="7.28125" style="25" customWidth="1"/>
    <col min="1281" max="1281" width="8.00390625" style="25" customWidth="1"/>
    <col min="1282" max="1282" width="9.421875" style="25" customWidth="1"/>
    <col min="1283" max="1284" width="10.00390625" style="25" customWidth="1"/>
    <col min="1285" max="1285" width="10.140625" style="25" customWidth="1"/>
    <col min="1286" max="1524" width="11.421875" style="25" customWidth="1"/>
    <col min="1525" max="1525" width="4.7109375" style="25" customWidth="1"/>
    <col min="1526" max="1526" width="6.28125" style="25" customWidth="1"/>
    <col min="1527" max="1527" width="38.8515625" style="25" customWidth="1"/>
    <col min="1528" max="1528" width="7.00390625" style="25" customWidth="1"/>
    <col min="1529" max="1529" width="6.7109375" style="25" customWidth="1"/>
    <col min="1530" max="1530" width="7.421875" style="25" customWidth="1"/>
    <col min="1531" max="1531" width="6.8515625" style="25" customWidth="1"/>
    <col min="1532" max="1533" width="8.57421875" style="25" customWidth="1"/>
    <col min="1534" max="1534" width="7.7109375" style="25" customWidth="1"/>
    <col min="1535" max="1535" width="8.28125" style="25" customWidth="1"/>
    <col min="1536" max="1536" width="7.28125" style="25" customWidth="1"/>
    <col min="1537" max="1537" width="8.00390625" style="25" customWidth="1"/>
    <col min="1538" max="1538" width="9.421875" style="25" customWidth="1"/>
    <col min="1539" max="1540" width="10.00390625" style="25" customWidth="1"/>
    <col min="1541" max="1541" width="10.140625" style="25" customWidth="1"/>
    <col min="1542" max="1780" width="11.421875" style="25" customWidth="1"/>
    <col min="1781" max="1781" width="4.7109375" style="25" customWidth="1"/>
    <col min="1782" max="1782" width="6.28125" style="25" customWidth="1"/>
    <col min="1783" max="1783" width="38.8515625" style="25" customWidth="1"/>
    <col min="1784" max="1784" width="7.00390625" style="25" customWidth="1"/>
    <col min="1785" max="1785" width="6.7109375" style="25" customWidth="1"/>
    <col min="1786" max="1786" width="7.421875" style="25" customWidth="1"/>
    <col min="1787" max="1787" width="6.8515625" style="25" customWidth="1"/>
    <col min="1788" max="1789" width="8.57421875" style="25" customWidth="1"/>
    <col min="1790" max="1790" width="7.7109375" style="25" customWidth="1"/>
    <col min="1791" max="1791" width="8.28125" style="25" customWidth="1"/>
    <col min="1792" max="1792" width="7.28125" style="25" customWidth="1"/>
    <col min="1793" max="1793" width="8.00390625" style="25" customWidth="1"/>
    <col min="1794" max="1794" width="9.421875" style="25" customWidth="1"/>
    <col min="1795" max="1796" width="10.00390625" style="25" customWidth="1"/>
    <col min="1797" max="1797" width="10.140625" style="25" customWidth="1"/>
    <col min="1798" max="2036" width="11.421875" style="25" customWidth="1"/>
    <col min="2037" max="2037" width="4.7109375" style="25" customWidth="1"/>
    <col min="2038" max="2038" width="6.28125" style="25" customWidth="1"/>
    <col min="2039" max="2039" width="38.8515625" style="25" customWidth="1"/>
    <col min="2040" max="2040" width="7.00390625" style="25" customWidth="1"/>
    <col min="2041" max="2041" width="6.7109375" style="25" customWidth="1"/>
    <col min="2042" max="2042" width="7.421875" style="25" customWidth="1"/>
    <col min="2043" max="2043" width="6.8515625" style="25" customWidth="1"/>
    <col min="2044" max="2045" width="8.57421875" style="25" customWidth="1"/>
    <col min="2046" max="2046" width="7.7109375" style="25" customWidth="1"/>
    <col min="2047" max="2047" width="8.28125" style="25" customWidth="1"/>
    <col min="2048" max="2048" width="7.28125" style="25" customWidth="1"/>
    <col min="2049" max="2049" width="8.00390625" style="25" customWidth="1"/>
    <col min="2050" max="2050" width="9.421875" style="25" customWidth="1"/>
    <col min="2051" max="2052" width="10.00390625" style="25" customWidth="1"/>
    <col min="2053" max="2053" width="10.140625" style="25" customWidth="1"/>
    <col min="2054" max="2292" width="11.421875" style="25" customWidth="1"/>
    <col min="2293" max="2293" width="4.7109375" style="25" customWidth="1"/>
    <col min="2294" max="2294" width="6.28125" style="25" customWidth="1"/>
    <col min="2295" max="2295" width="38.8515625" style="25" customWidth="1"/>
    <col min="2296" max="2296" width="7.00390625" style="25" customWidth="1"/>
    <col min="2297" max="2297" width="6.7109375" style="25" customWidth="1"/>
    <col min="2298" max="2298" width="7.421875" style="25" customWidth="1"/>
    <col min="2299" max="2299" width="6.8515625" style="25" customWidth="1"/>
    <col min="2300" max="2301" width="8.57421875" style="25" customWidth="1"/>
    <col min="2302" max="2302" width="7.7109375" style="25" customWidth="1"/>
    <col min="2303" max="2303" width="8.28125" style="25" customWidth="1"/>
    <col min="2304" max="2304" width="7.28125" style="25" customWidth="1"/>
    <col min="2305" max="2305" width="8.00390625" style="25" customWidth="1"/>
    <col min="2306" max="2306" width="9.421875" style="25" customWidth="1"/>
    <col min="2307" max="2308" width="10.00390625" style="25" customWidth="1"/>
    <col min="2309" max="2309" width="10.140625" style="25" customWidth="1"/>
    <col min="2310" max="2548" width="11.421875" style="25" customWidth="1"/>
    <col min="2549" max="2549" width="4.7109375" style="25" customWidth="1"/>
    <col min="2550" max="2550" width="6.28125" style="25" customWidth="1"/>
    <col min="2551" max="2551" width="38.8515625" style="25" customWidth="1"/>
    <col min="2552" max="2552" width="7.00390625" style="25" customWidth="1"/>
    <col min="2553" max="2553" width="6.7109375" style="25" customWidth="1"/>
    <col min="2554" max="2554" width="7.421875" style="25" customWidth="1"/>
    <col min="2555" max="2555" width="6.8515625" style="25" customWidth="1"/>
    <col min="2556" max="2557" width="8.57421875" style="25" customWidth="1"/>
    <col min="2558" max="2558" width="7.7109375" style="25" customWidth="1"/>
    <col min="2559" max="2559" width="8.28125" style="25" customWidth="1"/>
    <col min="2560" max="2560" width="7.28125" style="25" customWidth="1"/>
    <col min="2561" max="2561" width="8.00390625" style="25" customWidth="1"/>
    <col min="2562" max="2562" width="9.421875" style="25" customWidth="1"/>
    <col min="2563" max="2564" width="10.00390625" style="25" customWidth="1"/>
    <col min="2565" max="2565" width="10.140625" style="25" customWidth="1"/>
    <col min="2566" max="2804" width="11.421875" style="25" customWidth="1"/>
    <col min="2805" max="2805" width="4.7109375" style="25" customWidth="1"/>
    <col min="2806" max="2806" width="6.28125" style="25" customWidth="1"/>
    <col min="2807" max="2807" width="38.8515625" style="25" customWidth="1"/>
    <col min="2808" max="2808" width="7.00390625" style="25" customWidth="1"/>
    <col min="2809" max="2809" width="6.7109375" style="25" customWidth="1"/>
    <col min="2810" max="2810" width="7.421875" style="25" customWidth="1"/>
    <col min="2811" max="2811" width="6.8515625" style="25" customWidth="1"/>
    <col min="2812" max="2813" width="8.57421875" style="25" customWidth="1"/>
    <col min="2814" max="2814" width="7.7109375" style="25" customWidth="1"/>
    <col min="2815" max="2815" width="8.28125" style="25" customWidth="1"/>
    <col min="2816" max="2816" width="7.28125" style="25" customWidth="1"/>
    <col min="2817" max="2817" width="8.00390625" style="25" customWidth="1"/>
    <col min="2818" max="2818" width="9.421875" style="25" customWidth="1"/>
    <col min="2819" max="2820" width="10.00390625" style="25" customWidth="1"/>
    <col min="2821" max="2821" width="10.140625" style="25" customWidth="1"/>
    <col min="2822" max="3060" width="11.421875" style="25" customWidth="1"/>
    <col min="3061" max="3061" width="4.7109375" style="25" customWidth="1"/>
    <col min="3062" max="3062" width="6.28125" style="25" customWidth="1"/>
    <col min="3063" max="3063" width="38.8515625" style="25" customWidth="1"/>
    <col min="3064" max="3064" width="7.00390625" style="25" customWidth="1"/>
    <col min="3065" max="3065" width="6.7109375" style="25" customWidth="1"/>
    <col min="3066" max="3066" width="7.421875" style="25" customWidth="1"/>
    <col min="3067" max="3067" width="6.8515625" style="25" customWidth="1"/>
    <col min="3068" max="3069" width="8.57421875" style="25" customWidth="1"/>
    <col min="3070" max="3070" width="7.7109375" style="25" customWidth="1"/>
    <col min="3071" max="3071" width="8.28125" style="25" customWidth="1"/>
    <col min="3072" max="3072" width="7.28125" style="25" customWidth="1"/>
    <col min="3073" max="3073" width="8.00390625" style="25" customWidth="1"/>
    <col min="3074" max="3074" width="9.421875" style="25" customWidth="1"/>
    <col min="3075" max="3076" width="10.00390625" style="25" customWidth="1"/>
    <col min="3077" max="3077" width="10.140625" style="25" customWidth="1"/>
    <col min="3078" max="3316" width="11.421875" style="25" customWidth="1"/>
    <col min="3317" max="3317" width="4.7109375" style="25" customWidth="1"/>
    <col min="3318" max="3318" width="6.28125" style="25" customWidth="1"/>
    <col min="3319" max="3319" width="38.8515625" style="25" customWidth="1"/>
    <col min="3320" max="3320" width="7.00390625" style="25" customWidth="1"/>
    <col min="3321" max="3321" width="6.7109375" style="25" customWidth="1"/>
    <col min="3322" max="3322" width="7.421875" style="25" customWidth="1"/>
    <col min="3323" max="3323" width="6.8515625" style="25" customWidth="1"/>
    <col min="3324" max="3325" width="8.57421875" style="25" customWidth="1"/>
    <col min="3326" max="3326" width="7.7109375" style="25" customWidth="1"/>
    <col min="3327" max="3327" width="8.28125" style="25" customWidth="1"/>
    <col min="3328" max="3328" width="7.28125" style="25" customWidth="1"/>
    <col min="3329" max="3329" width="8.00390625" style="25" customWidth="1"/>
    <col min="3330" max="3330" width="9.421875" style="25" customWidth="1"/>
    <col min="3331" max="3332" width="10.00390625" style="25" customWidth="1"/>
    <col min="3333" max="3333" width="10.140625" style="25" customWidth="1"/>
    <col min="3334" max="3572" width="11.421875" style="25" customWidth="1"/>
    <col min="3573" max="3573" width="4.7109375" style="25" customWidth="1"/>
    <col min="3574" max="3574" width="6.28125" style="25" customWidth="1"/>
    <col min="3575" max="3575" width="38.8515625" style="25" customWidth="1"/>
    <col min="3576" max="3576" width="7.00390625" style="25" customWidth="1"/>
    <col min="3577" max="3577" width="6.7109375" style="25" customWidth="1"/>
    <col min="3578" max="3578" width="7.421875" style="25" customWidth="1"/>
    <col min="3579" max="3579" width="6.8515625" style="25" customWidth="1"/>
    <col min="3580" max="3581" width="8.57421875" style="25" customWidth="1"/>
    <col min="3582" max="3582" width="7.7109375" style="25" customWidth="1"/>
    <col min="3583" max="3583" width="8.28125" style="25" customWidth="1"/>
    <col min="3584" max="3584" width="7.28125" style="25" customWidth="1"/>
    <col min="3585" max="3585" width="8.00390625" style="25" customWidth="1"/>
    <col min="3586" max="3586" width="9.421875" style="25" customWidth="1"/>
    <col min="3587" max="3588" width="10.00390625" style="25" customWidth="1"/>
    <col min="3589" max="3589" width="10.140625" style="25" customWidth="1"/>
    <col min="3590" max="3828" width="11.421875" style="25" customWidth="1"/>
    <col min="3829" max="3829" width="4.7109375" style="25" customWidth="1"/>
    <col min="3830" max="3830" width="6.28125" style="25" customWidth="1"/>
    <col min="3831" max="3831" width="38.8515625" style="25" customWidth="1"/>
    <col min="3832" max="3832" width="7.00390625" style="25" customWidth="1"/>
    <col min="3833" max="3833" width="6.7109375" style="25" customWidth="1"/>
    <col min="3834" max="3834" width="7.421875" style="25" customWidth="1"/>
    <col min="3835" max="3835" width="6.8515625" style="25" customWidth="1"/>
    <col min="3836" max="3837" width="8.57421875" style="25" customWidth="1"/>
    <col min="3838" max="3838" width="7.7109375" style="25" customWidth="1"/>
    <col min="3839" max="3839" width="8.28125" style="25" customWidth="1"/>
    <col min="3840" max="3840" width="7.28125" style="25" customWidth="1"/>
    <col min="3841" max="3841" width="8.00390625" style="25" customWidth="1"/>
    <col min="3842" max="3842" width="9.421875" style="25" customWidth="1"/>
    <col min="3843" max="3844" width="10.00390625" style="25" customWidth="1"/>
    <col min="3845" max="3845" width="10.140625" style="25" customWidth="1"/>
    <col min="3846" max="4084" width="11.421875" style="25" customWidth="1"/>
    <col min="4085" max="4085" width="4.7109375" style="25" customWidth="1"/>
    <col min="4086" max="4086" width="6.28125" style="25" customWidth="1"/>
    <col min="4087" max="4087" width="38.8515625" style="25" customWidth="1"/>
    <col min="4088" max="4088" width="7.00390625" style="25" customWidth="1"/>
    <col min="4089" max="4089" width="6.7109375" style="25" customWidth="1"/>
    <col min="4090" max="4090" width="7.421875" style="25" customWidth="1"/>
    <col min="4091" max="4091" width="6.8515625" style="25" customWidth="1"/>
    <col min="4092" max="4093" width="8.57421875" style="25" customWidth="1"/>
    <col min="4094" max="4094" width="7.7109375" style="25" customWidth="1"/>
    <col min="4095" max="4095" width="8.28125" style="25" customWidth="1"/>
    <col min="4096" max="4096" width="7.28125" style="25" customWidth="1"/>
    <col min="4097" max="4097" width="8.00390625" style="25" customWidth="1"/>
    <col min="4098" max="4098" width="9.421875" style="25" customWidth="1"/>
    <col min="4099" max="4100" width="10.00390625" style="25" customWidth="1"/>
    <col min="4101" max="4101" width="10.140625" style="25" customWidth="1"/>
    <col min="4102" max="4340" width="11.421875" style="25" customWidth="1"/>
    <col min="4341" max="4341" width="4.7109375" style="25" customWidth="1"/>
    <col min="4342" max="4342" width="6.28125" style="25" customWidth="1"/>
    <col min="4343" max="4343" width="38.8515625" style="25" customWidth="1"/>
    <col min="4344" max="4344" width="7.00390625" style="25" customWidth="1"/>
    <col min="4345" max="4345" width="6.7109375" style="25" customWidth="1"/>
    <col min="4346" max="4346" width="7.421875" style="25" customWidth="1"/>
    <col min="4347" max="4347" width="6.8515625" style="25" customWidth="1"/>
    <col min="4348" max="4349" width="8.57421875" style="25" customWidth="1"/>
    <col min="4350" max="4350" width="7.7109375" style="25" customWidth="1"/>
    <col min="4351" max="4351" width="8.28125" style="25" customWidth="1"/>
    <col min="4352" max="4352" width="7.28125" style="25" customWidth="1"/>
    <col min="4353" max="4353" width="8.00390625" style="25" customWidth="1"/>
    <col min="4354" max="4354" width="9.421875" style="25" customWidth="1"/>
    <col min="4355" max="4356" width="10.00390625" style="25" customWidth="1"/>
    <col min="4357" max="4357" width="10.140625" style="25" customWidth="1"/>
    <col min="4358" max="4596" width="11.421875" style="25" customWidth="1"/>
    <col min="4597" max="4597" width="4.7109375" style="25" customWidth="1"/>
    <col min="4598" max="4598" width="6.28125" style="25" customWidth="1"/>
    <col min="4599" max="4599" width="38.8515625" style="25" customWidth="1"/>
    <col min="4600" max="4600" width="7.00390625" style="25" customWidth="1"/>
    <col min="4601" max="4601" width="6.7109375" style="25" customWidth="1"/>
    <col min="4602" max="4602" width="7.421875" style="25" customWidth="1"/>
    <col min="4603" max="4603" width="6.8515625" style="25" customWidth="1"/>
    <col min="4604" max="4605" width="8.57421875" style="25" customWidth="1"/>
    <col min="4606" max="4606" width="7.7109375" style="25" customWidth="1"/>
    <col min="4607" max="4607" width="8.28125" style="25" customWidth="1"/>
    <col min="4608" max="4608" width="7.28125" style="25" customWidth="1"/>
    <col min="4609" max="4609" width="8.00390625" style="25" customWidth="1"/>
    <col min="4610" max="4610" width="9.421875" style="25" customWidth="1"/>
    <col min="4611" max="4612" width="10.00390625" style="25" customWidth="1"/>
    <col min="4613" max="4613" width="10.140625" style="25" customWidth="1"/>
    <col min="4614" max="4852" width="11.421875" style="25" customWidth="1"/>
    <col min="4853" max="4853" width="4.7109375" style="25" customWidth="1"/>
    <col min="4854" max="4854" width="6.28125" style="25" customWidth="1"/>
    <col min="4855" max="4855" width="38.8515625" style="25" customWidth="1"/>
    <col min="4856" max="4856" width="7.00390625" style="25" customWidth="1"/>
    <col min="4857" max="4857" width="6.7109375" style="25" customWidth="1"/>
    <col min="4858" max="4858" width="7.421875" style="25" customWidth="1"/>
    <col min="4859" max="4859" width="6.8515625" style="25" customWidth="1"/>
    <col min="4860" max="4861" width="8.57421875" style="25" customWidth="1"/>
    <col min="4862" max="4862" width="7.7109375" style="25" customWidth="1"/>
    <col min="4863" max="4863" width="8.28125" style="25" customWidth="1"/>
    <col min="4864" max="4864" width="7.28125" style="25" customWidth="1"/>
    <col min="4865" max="4865" width="8.00390625" style="25" customWidth="1"/>
    <col min="4866" max="4866" width="9.421875" style="25" customWidth="1"/>
    <col min="4867" max="4868" width="10.00390625" style="25" customWidth="1"/>
    <col min="4869" max="4869" width="10.140625" style="25" customWidth="1"/>
    <col min="4870" max="5108" width="11.421875" style="25" customWidth="1"/>
    <col min="5109" max="5109" width="4.7109375" style="25" customWidth="1"/>
    <col min="5110" max="5110" width="6.28125" style="25" customWidth="1"/>
    <col min="5111" max="5111" width="38.8515625" style="25" customWidth="1"/>
    <col min="5112" max="5112" width="7.00390625" style="25" customWidth="1"/>
    <col min="5113" max="5113" width="6.7109375" style="25" customWidth="1"/>
    <col min="5114" max="5114" width="7.421875" style="25" customWidth="1"/>
    <col min="5115" max="5115" width="6.8515625" style="25" customWidth="1"/>
    <col min="5116" max="5117" width="8.57421875" style="25" customWidth="1"/>
    <col min="5118" max="5118" width="7.7109375" style="25" customWidth="1"/>
    <col min="5119" max="5119" width="8.28125" style="25" customWidth="1"/>
    <col min="5120" max="5120" width="7.28125" style="25" customWidth="1"/>
    <col min="5121" max="5121" width="8.00390625" style="25" customWidth="1"/>
    <col min="5122" max="5122" width="9.421875" style="25" customWidth="1"/>
    <col min="5123" max="5124" width="10.00390625" style="25" customWidth="1"/>
    <col min="5125" max="5125" width="10.140625" style="25" customWidth="1"/>
    <col min="5126" max="5364" width="11.421875" style="25" customWidth="1"/>
    <col min="5365" max="5365" width="4.7109375" style="25" customWidth="1"/>
    <col min="5366" max="5366" width="6.28125" style="25" customWidth="1"/>
    <col min="5367" max="5367" width="38.8515625" style="25" customWidth="1"/>
    <col min="5368" max="5368" width="7.00390625" style="25" customWidth="1"/>
    <col min="5369" max="5369" width="6.7109375" style="25" customWidth="1"/>
    <col min="5370" max="5370" width="7.421875" style="25" customWidth="1"/>
    <col min="5371" max="5371" width="6.8515625" style="25" customWidth="1"/>
    <col min="5372" max="5373" width="8.57421875" style="25" customWidth="1"/>
    <col min="5374" max="5374" width="7.7109375" style="25" customWidth="1"/>
    <col min="5375" max="5375" width="8.28125" style="25" customWidth="1"/>
    <col min="5376" max="5376" width="7.28125" style="25" customWidth="1"/>
    <col min="5377" max="5377" width="8.00390625" style="25" customWidth="1"/>
    <col min="5378" max="5378" width="9.421875" style="25" customWidth="1"/>
    <col min="5379" max="5380" width="10.00390625" style="25" customWidth="1"/>
    <col min="5381" max="5381" width="10.140625" style="25" customWidth="1"/>
    <col min="5382" max="5620" width="11.421875" style="25" customWidth="1"/>
    <col min="5621" max="5621" width="4.7109375" style="25" customWidth="1"/>
    <col min="5622" max="5622" width="6.28125" style="25" customWidth="1"/>
    <col min="5623" max="5623" width="38.8515625" style="25" customWidth="1"/>
    <col min="5624" max="5624" width="7.00390625" style="25" customWidth="1"/>
    <col min="5625" max="5625" width="6.7109375" style="25" customWidth="1"/>
    <col min="5626" max="5626" width="7.421875" style="25" customWidth="1"/>
    <col min="5627" max="5627" width="6.8515625" style="25" customWidth="1"/>
    <col min="5628" max="5629" width="8.57421875" style="25" customWidth="1"/>
    <col min="5630" max="5630" width="7.7109375" style="25" customWidth="1"/>
    <col min="5631" max="5631" width="8.28125" style="25" customWidth="1"/>
    <col min="5632" max="5632" width="7.28125" style="25" customWidth="1"/>
    <col min="5633" max="5633" width="8.00390625" style="25" customWidth="1"/>
    <col min="5634" max="5634" width="9.421875" style="25" customWidth="1"/>
    <col min="5635" max="5636" width="10.00390625" style="25" customWidth="1"/>
    <col min="5637" max="5637" width="10.140625" style="25" customWidth="1"/>
    <col min="5638" max="5876" width="11.421875" style="25" customWidth="1"/>
    <col min="5877" max="5877" width="4.7109375" style="25" customWidth="1"/>
    <col min="5878" max="5878" width="6.28125" style="25" customWidth="1"/>
    <col min="5879" max="5879" width="38.8515625" style="25" customWidth="1"/>
    <col min="5880" max="5880" width="7.00390625" style="25" customWidth="1"/>
    <col min="5881" max="5881" width="6.7109375" style="25" customWidth="1"/>
    <col min="5882" max="5882" width="7.421875" style="25" customWidth="1"/>
    <col min="5883" max="5883" width="6.8515625" style="25" customWidth="1"/>
    <col min="5884" max="5885" width="8.57421875" style="25" customWidth="1"/>
    <col min="5886" max="5886" width="7.7109375" style="25" customWidth="1"/>
    <col min="5887" max="5887" width="8.28125" style="25" customWidth="1"/>
    <col min="5888" max="5888" width="7.28125" style="25" customWidth="1"/>
    <col min="5889" max="5889" width="8.00390625" style="25" customWidth="1"/>
    <col min="5890" max="5890" width="9.421875" style="25" customWidth="1"/>
    <col min="5891" max="5892" width="10.00390625" style="25" customWidth="1"/>
    <col min="5893" max="5893" width="10.140625" style="25" customWidth="1"/>
    <col min="5894" max="6132" width="11.421875" style="25" customWidth="1"/>
    <col min="6133" max="6133" width="4.7109375" style="25" customWidth="1"/>
    <col min="6134" max="6134" width="6.28125" style="25" customWidth="1"/>
    <col min="6135" max="6135" width="38.8515625" style="25" customWidth="1"/>
    <col min="6136" max="6136" width="7.00390625" style="25" customWidth="1"/>
    <col min="6137" max="6137" width="6.7109375" style="25" customWidth="1"/>
    <col min="6138" max="6138" width="7.421875" style="25" customWidth="1"/>
    <col min="6139" max="6139" width="6.8515625" style="25" customWidth="1"/>
    <col min="6140" max="6141" width="8.57421875" style="25" customWidth="1"/>
    <col min="6142" max="6142" width="7.7109375" style="25" customWidth="1"/>
    <col min="6143" max="6143" width="8.28125" style="25" customWidth="1"/>
    <col min="6144" max="6144" width="7.28125" style="25" customWidth="1"/>
    <col min="6145" max="6145" width="8.00390625" style="25" customWidth="1"/>
    <col min="6146" max="6146" width="9.421875" style="25" customWidth="1"/>
    <col min="6147" max="6148" width="10.00390625" style="25" customWidth="1"/>
    <col min="6149" max="6149" width="10.140625" style="25" customWidth="1"/>
    <col min="6150" max="6388" width="11.421875" style="25" customWidth="1"/>
    <col min="6389" max="6389" width="4.7109375" style="25" customWidth="1"/>
    <col min="6390" max="6390" width="6.28125" style="25" customWidth="1"/>
    <col min="6391" max="6391" width="38.8515625" style="25" customWidth="1"/>
    <col min="6392" max="6392" width="7.00390625" style="25" customWidth="1"/>
    <col min="6393" max="6393" width="6.7109375" style="25" customWidth="1"/>
    <col min="6394" max="6394" width="7.421875" style="25" customWidth="1"/>
    <col min="6395" max="6395" width="6.8515625" style="25" customWidth="1"/>
    <col min="6396" max="6397" width="8.57421875" style="25" customWidth="1"/>
    <col min="6398" max="6398" width="7.7109375" style="25" customWidth="1"/>
    <col min="6399" max="6399" width="8.28125" style="25" customWidth="1"/>
    <col min="6400" max="6400" width="7.28125" style="25" customWidth="1"/>
    <col min="6401" max="6401" width="8.00390625" style="25" customWidth="1"/>
    <col min="6402" max="6402" width="9.421875" style="25" customWidth="1"/>
    <col min="6403" max="6404" width="10.00390625" style="25" customWidth="1"/>
    <col min="6405" max="6405" width="10.140625" style="25" customWidth="1"/>
    <col min="6406" max="6644" width="11.421875" style="25" customWidth="1"/>
    <col min="6645" max="6645" width="4.7109375" style="25" customWidth="1"/>
    <col min="6646" max="6646" width="6.28125" style="25" customWidth="1"/>
    <col min="6647" max="6647" width="38.8515625" style="25" customWidth="1"/>
    <col min="6648" max="6648" width="7.00390625" style="25" customWidth="1"/>
    <col min="6649" max="6649" width="6.7109375" style="25" customWidth="1"/>
    <col min="6650" max="6650" width="7.421875" style="25" customWidth="1"/>
    <col min="6651" max="6651" width="6.8515625" style="25" customWidth="1"/>
    <col min="6652" max="6653" width="8.57421875" style="25" customWidth="1"/>
    <col min="6654" max="6654" width="7.7109375" style="25" customWidth="1"/>
    <col min="6655" max="6655" width="8.28125" style="25" customWidth="1"/>
    <col min="6656" max="6656" width="7.28125" style="25" customWidth="1"/>
    <col min="6657" max="6657" width="8.00390625" style="25" customWidth="1"/>
    <col min="6658" max="6658" width="9.421875" style="25" customWidth="1"/>
    <col min="6659" max="6660" width="10.00390625" style="25" customWidth="1"/>
    <col min="6661" max="6661" width="10.140625" style="25" customWidth="1"/>
    <col min="6662" max="6900" width="11.421875" style="25" customWidth="1"/>
    <col min="6901" max="6901" width="4.7109375" style="25" customWidth="1"/>
    <col min="6902" max="6902" width="6.28125" style="25" customWidth="1"/>
    <col min="6903" max="6903" width="38.8515625" style="25" customWidth="1"/>
    <col min="6904" max="6904" width="7.00390625" style="25" customWidth="1"/>
    <col min="6905" max="6905" width="6.7109375" style="25" customWidth="1"/>
    <col min="6906" max="6906" width="7.421875" style="25" customWidth="1"/>
    <col min="6907" max="6907" width="6.8515625" style="25" customWidth="1"/>
    <col min="6908" max="6909" width="8.57421875" style="25" customWidth="1"/>
    <col min="6910" max="6910" width="7.7109375" style="25" customWidth="1"/>
    <col min="6911" max="6911" width="8.28125" style="25" customWidth="1"/>
    <col min="6912" max="6912" width="7.28125" style="25" customWidth="1"/>
    <col min="6913" max="6913" width="8.00390625" style="25" customWidth="1"/>
    <col min="6914" max="6914" width="9.421875" style="25" customWidth="1"/>
    <col min="6915" max="6916" width="10.00390625" style="25" customWidth="1"/>
    <col min="6917" max="6917" width="10.140625" style="25" customWidth="1"/>
    <col min="6918" max="7156" width="11.421875" style="25" customWidth="1"/>
    <col min="7157" max="7157" width="4.7109375" style="25" customWidth="1"/>
    <col min="7158" max="7158" width="6.28125" style="25" customWidth="1"/>
    <col min="7159" max="7159" width="38.8515625" style="25" customWidth="1"/>
    <col min="7160" max="7160" width="7.00390625" style="25" customWidth="1"/>
    <col min="7161" max="7161" width="6.7109375" style="25" customWidth="1"/>
    <col min="7162" max="7162" width="7.421875" style="25" customWidth="1"/>
    <col min="7163" max="7163" width="6.8515625" style="25" customWidth="1"/>
    <col min="7164" max="7165" width="8.57421875" style="25" customWidth="1"/>
    <col min="7166" max="7166" width="7.7109375" style="25" customWidth="1"/>
    <col min="7167" max="7167" width="8.28125" style="25" customWidth="1"/>
    <col min="7168" max="7168" width="7.28125" style="25" customWidth="1"/>
    <col min="7169" max="7169" width="8.00390625" style="25" customWidth="1"/>
    <col min="7170" max="7170" width="9.421875" style="25" customWidth="1"/>
    <col min="7171" max="7172" width="10.00390625" style="25" customWidth="1"/>
    <col min="7173" max="7173" width="10.140625" style="25" customWidth="1"/>
    <col min="7174" max="7412" width="11.421875" style="25" customWidth="1"/>
    <col min="7413" max="7413" width="4.7109375" style="25" customWidth="1"/>
    <col min="7414" max="7414" width="6.28125" style="25" customWidth="1"/>
    <col min="7415" max="7415" width="38.8515625" style="25" customWidth="1"/>
    <col min="7416" max="7416" width="7.00390625" style="25" customWidth="1"/>
    <col min="7417" max="7417" width="6.7109375" style="25" customWidth="1"/>
    <col min="7418" max="7418" width="7.421875" style="25" customWidth="1"/>
    <col min="7419" max="7419" width="6.8515625" style="25" customWidth="1"/>
    <col min="7420" max="7421" width="8.57421875" style="25" customWidth="1"/>
    <col min="7422" max="7422" width="7.7109375" style="25" customWidth="1"/>
    <col min="7423" max="7423" width="8.28125" style="25" customWidth="1"/>
    <col min="7424" max="7424" width="7.28125" style="25" customWidth="1"/>
    <col min="7425" max="7425" width="8.00390625" style="25" customWidth="1"/>
    <col min="7426" max="7426" width="9.421875" style="25" customWidth="1"/>
    <col min="7427" max="7428" width="10.00390625" style="25" customWidth="1"/>
    <col min="7429" max="7429" width="10.140625" style="25" customWidth="1"/>
    <col min="7430" max="7668" width="11.421875" style="25" customWidth="1"/>
    <col min="7669" max="7669" width="4.7109375" style="25" customWidth="1"/>
    <col min="7670" max="7670" width="6.28125" style="25" customWidth="1"/>
    <col min="7671" max="7671" width="38.8515625" style="25" customWidth="1"/>
    <col min="7672" max="7672" width="7.00390625" style="25" customWidth="1"/>
    <col min="7673" max="7673" width="6.7109375" style="25" customWidth="1"/>
    <col min="7674" max="7674" width="7.421875" style="25" customWidth="1"/>
    <col min="7675" max="7675" width="6.8515625" style="25" customWidth="1"/>
    <col min="7676" max="7677" width="8.57421875" style="25" customWidth="1"/>
    <col min="7678" max="7678" width="7.7109375" style="25" customWidth="1"/>
    <col min="7679" max="7679" width="8.28125" style="25" customWidth="1"/>
    <col min="7680" max="7680" width="7.28125" style="25" customWidth="1"/>
    <col min="7681" max="7681" width="8.00390625" style="25" customWidth="1"/>
    <col min="7682" max="7682" width="9.421875" style="25" customWidth="1"/>
    <col min="7683" max="7684" width="10.00390625" style="25" customWidth="1"/>
    <col min="7685" max="7685" width="10.140625" style="25" customWidth="1"/>
    <col min="7686" max="7924" width="11.421875" style="25" customWidth="1"/>
    <col min="7925" max="7925" width="4.7109375" style="25" customWidth="1"/>
    <col min="7926" max="7926" width="6.28125" style="25" customWidth="1"/>
    <col min="7927" max="7927" width="38.8515625" style="25" customWidth="1"/>
    <col min="7928" max="7928" width="7.00390625" style="25" customWidth="1"/>
    <col min="7929" max="7929" width="6.7109375" style="25" customWidth="1"/>
    <col min="7930" max="7930" width="7.421875" style="25" customWidth="1"/>
    <col min="7931" max="7931" width="6.8515625" style="25" customWidth="1"/>
    <col min="7932" max="7933" width="8.57421875" style="25" customWidth="1"/>
    <col min="7934" max="7934" width="7.7109375" style="25" customWidth="1"/>
    <col min="7935" max="7935" width="8.28125" style="25" customWidth="1"/>
    <col min="7936" max="7936" width="7.28125" style="25" customWidth="1"/>
    <col min="7937" max="7937" width="8.00390625" style="25" customWidth="1"/>
    <col min="7938" max="7938" width="9.421875" style="25" customWidth="1"/>
    <col min="7939" max="7940" width="10.00390625" style="25" customWidth="1"/>
    <col min="7941" max="7941" width="10.140625" style="25" customWidth="1"/>
    <col min="7942" max="8180" width="11.421875" style="25" customWidth="1"/>
    <col min="8181" max="8181" width="4.7109375" style="25" customWidth="1"/>
    <col min="8182" max="8182" width="6.28125" style="25" customWidth="1"/>
    <col min="8183" max="8183" width="38.8515625" style="25" customWidth="1"/>
    <col min="8184" max="8184" width="7.00390625" style="25" customWidth="1"/>
    <col min="8185" max="8185" width="6.7109375" style="25" customWidth="1"/>
    <col min="8186" max="8186" width="7.421875" style="25" customWidth="1"/>
    <col min="8187" max="8187" width="6.8515625" style="25" customWidth="1"/>
    <col min="8188" max="8189" width="8.57421875" style="25" customWidth="1"/>
    <col min="8190" max="8190" width="7.7109375" style="25" customWidth="1"/>
    <col min="8191" max="8191" width="8.28125" style="25" customWidth="1"/>
    <col min="8192" max="8192" width="7.28125" style="25" customWidth="1"/>
    <col min="8193" max="8193" width="8.00390625" style="25" customWidth="1"/>
    <col min="8194" max="8194" width="9.421875" style="25" customWidth="1"/>
    <col min="8195" max="8196" width="10.00390625" style="25" customWidth="1"/>
    <col min="8197" max="8197" width="10.140625" style="25" customWidth="1"/>
    <col min="8198" max="8436" width="11.421875" style="25" customWidth="1"/>
    <col min="8437" max="8437" width="4.7109375" style="25" customWidth="1"/>
    <col min="8438" max="8438" width="6.28125" style="25" customWidth="1"/>
    <col min="8439" max="8439" width="38.8515625" style="25" customWidth="1"/>
    <col min="8440" max="8440" width="7.00390625" style="25" customWidth="1"/>
    <col min="8441" max="8441" width="6.7109375" style="25" customWidth="1"/>
    <col min="8442" max="8442" width="7.421875" style="25" customWidth="1"/>
    <col min="8443" max="8443" width="6.8515625" style="25" customWidth="1"/>
    <col min="8444" max="8445" width="8.57421875" style="25" customWidth="1"/>
    <col min="8446" max="8446" width="7.7109375" style="25" customWidth="1"/>
    <col min="8447" max="8447" width="8.28125" style="25" customWidth="1"/>
    <col min="8448" max="8448" width="7.28125" style="25" customWidth="1"/>
    <col min="8449" max="8449" width="8.00390625" style="25" customWidth="1"/>
    <col min="8450" max="8450" width="9.421875" style="25" customWidth="1"/>
    <col min="8451" max="8452" width="10.00390625" style="25" customWidth="1"/>
    <col min="8453" max="8453" width="10.140625" style="25" customWidth="1"/>
    <col min="8454" max="8692" width="11.421875" style="25" customWidth="1"/>
    <col min="8693" max="8693" width="4.7109375" style="25" customWidth="1"/>
    <col min="8694" max="8694" width="6.28125" style="25" customWidth="1"/>
    <col min="8695" max="8695" width="38.8515625" style="25" customWidth="1"/>
    <col min="8696" max="8696" width="7.00390625" style="25" customWidth="1"/>
    <col min="8697" max="8697" width="6.7109375" style="25" customWidth="1"/>
    <col min="8698" max="8698" width="7.421875" style="25" customWidth="1"/>
    <col min="8699" max="8699" width="6.8515625" style="25" customWidth="1"/>
    <col min="8700" max="8701" width="8.57421875" style="25" customWidth="1"/>
    <col min="8702" max="8702" width="7.7109375" style="25" customWidth="1"/>
    <col min="8703" max="8703" width="8.28125" style="25" customWidth="1"/>
    <col min="8704" max="8704" width="7.28125" style="25" customWidth="1"/>
    <col min="8705" max="8705" width="8.00390625" style="25" customWidth="1"/>
    <col min="8706" max="8706" width="9.421875" style="25" customWidth="1"/>
    <col min="8707" max="8708" width="10.00390625" style="25" customWidth="1"/>
    <col min="8709" max="8709" width="10.140625" style="25" customWidth="1"/>
    <col min="8710" max="8948" width="11.421875" style="25" customWidth="1"/>
    <col min="8949" max="8949" width="4.7109375" style="25" customWidth="1"/>
    <col min="8950" max="8950" width="6.28125" style="25" customWidth="1"/>
    <col min="8951" max="8951" width="38.8515625" style="25" customWidth="1"/>
    <col min="8952" max="8952" width="7.00390625" style="25" customWidth="1"/>
    <col min="8953" max="8953" width="6.7109375" style="25" customWidth="1"/>
    <col min="8954" max="8954" width="7.421875" style="25" customWidth="1"/>
    <col min="8955" max="8955" width="6.8515625" style="25" customWidth="1"/>
    <col min="8956" max="8957" width="8.57421875" style="25" customWidth="1"/>
    <col min="8958" max="8958" width="7.7109375" style="25" customWidth="1"/>
    <col min="8959" max="8959" width="8.28125" style="25" customWidth="1"/>
    <col min="8960" max="8960" width="7.28125" style="25" customWidth="1"/>
    <col min="8961" max="8961" width="8.00390625" style="25" customWidth="1"/>
    <col min="8962" max="8962" width="9.421875" style="25" customWidth="1"/>
    <col min="8963" max="8964" width="10.00390625" style="25" customWidth="1"/>
    <col min="8965" max="8965" width="10.140625" style="25" customWidth="1"/>
    <col min="8966" max="9204" width="11.421875" style="25" customWidth="1"/>
    <col min="9205" max="9205" width="4.7109375" style="25" customWidth="1"/>
    <col min="9206" max="9206" width="6.28125" style="25" customWidth="1"/>
    <col min="9207" max="9207" width="38.8515625" style="25" customWidth="1"/>
    <col min="9208" max="9208" width="7.00390625" style="25" customWidth="1"/>
    <col min="9209" max="9209" width="6.7109375" style="25" customWidth="1"/>
    <col min="9210" max="9210" width="7.421875" style="25" customWidth="1"/>
    <col min="9211" max="9211" width="6.8515625" style="25" customWidth="1"/>
    <col min="9212" max="9213" width="8.57421875" style="25" customWidth="1"/>
    <col min="9214" max="9214" width="7.7109375" style="25" customWidth="1"/>
    <col min="9215" max="9215" width="8.28125" style="25" customWidth="1"/>
    <col min="9216" max="9216" width="7.28125" style="25" customWidth="1"/>
    <col min="9217" max="9217" width="8.00390625" style="25" customWidth="1"/>
    <col min="9218" max="9218" width="9.421875" style="25" customWidth="1"/>
    <col min="9219" max="9220" width="10.00390625" style="25" customWidth="1"/>
    <col min="9221" max="9221" width="10.140625" style="25" customWidth="1"/>
    <col min="9222" max="9460" width="11.421875" style="25" customWidth="1"/>
    <col min="9461" max="9461" width="4.7109375" style="25" customWidth="1"/>
    <col min="9462" max="9462" width="6.28125" style="25" customWidth="1"/>
    <col min="9463" max="9463" width="38.8515625" style="25" customWidth="1"/>
    <col min="9464" max="9464" width="7.00390625" style="25" customWidth="1"/>
    <col min="9465" max="9465" width="6.7109375" style="25" customWidth="1"/>
    <col min="9466" max="9466" width="7.421875" style="25" customWidth="1"/>
    <col min="9467" max="9467" width="6.8515625" style="25" customWidth="1"/>
    <col min="9468" max="9469" width="8.57421875" style="25" customWidth="1"/>
    <col min="9470" max="9470" width="7.7109375" style="25" customWidth="1"/>
    <col min="9471" max="9471" width="8.28125" style="25" customWidth="1"/>
    <col min="9472" max="9472" width="7.28125" style="25" customWidth="1"/>
    <col min="9473" max="9473" width="8.00390625" style="25" customWidth="1"/>
    <col min="9474" max="9474" width="9.421875" style="25" customWidth="1"/>
    <col min="9475" max="9476" width="10.00390625" style="25" customWidth="1"/>
    <col min="9477" max="9477" width="10.140625" style="25" customWidth="1"/>
    <col min="9478" max="9716" width="11.421875" style="25" customWidth="1"/>
    <col min="9717" max="9717" width="4.7109375" style="25" customWidth="1"/>
    <col min="9718" max="9718" width="6.28125" style="25" customWidth="1"/>
    <col min="9719" max="9719" width="38.8515625" style="25" customWidth="1"/>
    <col min="9720" max="9720" width="7.00390625" style="25" customWidth="1"/>
    <col min="9721" max="9721" width="6.7109375" style="25" customWidth="1"/>
    <col min="9722" max="9722" width="7.421875" style="25" customWidth="1"/>
    <col min="9723" max="9723" width="6.8515625" style="25" customWidth="1"/>
    <col min="9724" max="9725" width="8.57421875" style="25" customWidth="1"/>
    <col min="9726" max="9726" width="7.7109375" style="25" customWidth="1"/>
    <col min="9727" max="9727" width="8.28125" style="25" customWidth="1"/>
    <col min="9728" max="9728" width="7.28125" style="25" customWidth="1"/>
    <col min="9729" max="9729" width="8.00390625" style="25" customWidth="1"/>
    <col min="9730" max="9730" width="9.421875" style="25" customWidth="1"/>
    <col min="9731" max="9732" width="10.00390625" style="25" customWidth="1"/>
    <col min="9733" max="9733" width="10.140625" style="25" customWidth="1"/>
    <col min="9734" max="9972" width="11.421875" style="25" customWidth="1"/>
    <col min="9973" max="9973" width="4.7109375" style="25" customWidth="1"/>
    <col min="9974" max="9974" width="6.28125" style="25" customWidth="1"/>
    <col min="9975" max="9975" width="38.8515625" style="25" customWidth="1"/>
    <col min="9976" max="9976" width="7.00390625" style="25" customWidth="1"/>
    <col min="9977" max="9977" width="6.7109375" style="25" customWidth="1"/>
    <col min="9978" max="9978" width="7.421875" style="25" customWidth="1"/>
    <col min="9979" max="9979" width="6.8515625" style="25" customWidth="1"/>
    <col min="9980" max="9981" width="8.57421875" style="25" customWidth="1"/>
    <col min="9982" max="9982" width="7.7109375" style="25" customWidth="1"/>
    <col min="9983" max="9983" width="8.28125" style="25" customWidth="1"/>
    <col min="9984" max="9984" width="7.28125" style="25" customWidth="1"/>
    <col min="9985" max="9985" width="8.00390625" style="25" customWidth="1"/>
    <col min="9986" max="9986" width="9.421875" style="25" customWidth="1"/>
    <col min="9987" max="9988" width="10.00390625" style="25" customWidth="1"/>
    <col min="9989" max="9989" width="10.140625" style="25" customWidth="1"/>
    <col min="9990" max="10228" width="11.421875" style="25" customWidth="1"/>
    <col min="10229" max="10229" width="4.7109375" style="25" customWidth="1"/>
    <col min="10230" max="10230" width="6.28125" style="25" customWidth="1"/>
    <col min="10231" max="10231" width="38.8515625" style="25" customWidth="1"/>
    <col min="10232" max="10232" width="7.00390625" style="25" customWidth="1"/>
    <col min="10233" max="10233" width="6.7109375" style="25" customWidth="1"/>
    <col min="10234" max="10234" width="7.421875" style="25" customWidth="1"/>
    <col min="10235" max="10235" width="6.8515625" style="25" customWidth="1"/>
    <col min="10236" max="10237" width="8.57421875" style="25" customWidth="1"/>
    <col min="10238" max="10238" width="7.7109375" style="25" customWidth="1"/>
    <col min="10239" max="10239" width="8.28125" style="25" customWidth="1"/>
    <col min="10240" max="10240" width="7.28125" style="25" customWidth="1"/>
    <col min="10241" max="10241" width="8.00390625" style="25" customWidth="1"/>
    <col min="10242" max="10242" width="9.421875" style="25" customWidth="1"/>
    <col min="10243" max="10244" width="10.00390625" style="25" customWidth="1"/>
    <col min="10245" max="10245" width="10.140625" style="25" customWidth="1"/>
    <col min="10246" max="10484" width="11.421875" style="25" customWidth="1"/>
    <col min="10485" max="10485" width="4.7109375" style="25" customWidth="1"/>
    <col min="10486" max="10486" width="6.28125" style="25" customWidth="1"/>
    <col min="10487" max="10487" width="38.8515625" style="25" customWidth="1"/>
    <col min="10488" max="10488" width="7.00390625" style="25" customWidth="1"/>
    <col min="10489" max="10489" width="6.7109375" style="25" customWidth="1"/>
    <col min="10490" max="10490" width="7.421875" style="25" customWidth="1"/>
    <col min="10491" max="10491" width="6.8515625" style="25" customWidth="1"/>
    <col min="10492" max="10493" width="8.57421875" style="25" customWidth="1"/>
    <col min="10494" max="10494" width="7.7109375" style="25" customWidth="1"/>
    <col min="10495" max="10495" width="8.28125" style="25" customWidth="1"/>
    <col min="10496" max="10496" width="7.28125" style="25" customWidth="1"/>
    <col min="10497" max="10497" width="8.00390625" style="25" customWidth="1"/>
    <col min="10498" max="10498" width="9.421875" style="25" customWidth="1"/>
    <col min="10499" max="10500" width="10.00390625" style="25" customWidth="1"/>
    <col min="10501" max="10501" width="10.140625" style="25" customWidth="1"/>
    <col min="10502" max="10740" width="11.421875" style="25" customWidth="1"/>
    <col min="10741" max="10741" width="4.7109375" style="25" customWidth="1"/>
    <col min="10742" max="10742" width="6.28125" style="25" customWidth="1"/>
    <col min="10743" max="10743" width="38.8515625" style="25" customWidth="1"/>
    <col min="10744" max="10744" width="7.00390625" style="25" customWidth="1"/>
    <col min="10745" max="10745" width="6.7109375" style="25" customWidth="1"/>
    <col min="10746" max="10746" width="7.421875" style="25" customWidth="1"/>
    <col min="10747" max="10747" width="6.8515625" style="25" customWidth="1"/>
    <col min="10748" max="10749" width="8.57421875" style="25" customWidth="1"/>
    <col min="10750" max="10750" width="7.7109375" style="25" customWidth="1"/>
    <col min="10751" max="10751" width="8.28125" style="25" customWidth="1"/>
    <col min="10752" max="10752" width="7.28125" style="25" customWidth="1"/>
    <col min="10753" max="10753" width="8.00390625" style="25" customWidth="1"/>
    <col min="10754" max="10754" width="9.421875" style="25" customWidth="1"/>
    <col min="10755" max="10756" width="10.00390625" style="25" customWidth="1"/>
    <col min="10757" max="10757" width="10.140625" style="25" customWidth="1"/>
    <col min="10758" max="10996" width="11.421875" style="25" customWidth="1"/>
    <col min="10997" max="10997" width="4.7109375" style="25" customWidth="1"/>
    <col min="10998" max="10998" width="6.28125" style="25" customWidth="1"/>
    <col min="10999" max="10999" width="38.8515625" style="25" customWidth="1"/>
    <col min="11000" max="11000" width="7.00390625" style="25" customWidth="1"/>
    <col min="11001" max="11001" width="6.7109375" style="25" customWidth="1"/>
    <col min="11002" max="11002" width="7.421875" style="25" customWidth="1"/>
    <col min="11003" max="11003" width="6.8515625" style="25" customWidth="1"/>
    <col min="11004" max="11005" width="8.57421875" style="25" customWidth="1"/>
    <col min="11006" max="11006" width="7.7109375" style="25" customWidth="1"/>
    <col min="11007" max="11007" width="8.28125" style="25" customWidth="1"/>
    <col min="11008" max="11008" width="7.28125" style="25" customWidth="1"/>
    <col min="11009" max="11009" width="8.00390625" style="25" customWidth="1"/>
    <col min="11010" max="11010" width="9.421875" style="25" customWidth="1"/>
    <col min="11011" max="11012" width="10.00390625" style="25" customWidth="1"/>
    <col min="11013" max="11013" width="10.140625" style="25" customWidth="1"/>
    <col min="11014" max="11252" width="11.421875" style="25" customWidth="1"/>
    <col min="11253" max="11253" width="4.7109375" style="25" customWidth="1"/>
    <col min="11254" max="11254" width="6.28125" style="25" customWidth="1"/>
    <col min="11255" max="11255" width="38.8515625" style="25" customWidth="1"/>
    <col min="11256" max="11256" width="7.00390625" style="25" customWidth="1"/>
    <col min="11257" max="11257" width="6.7109375" style="25" customWidth="1"/>
    <col min="11258" max="11258" width="7.421875" style="25" customWidth="1"/>
    <col min="11259" max="11259" width="6.8515625" style="25" customWidth="1"/>
    <col min="11260" max="11261" width="8.57421875" style="25" customWidth="1"/>
    <col min="11262" max="11262" width="7.7109375" style="25" customWidth="1"/>
    <col min="11263" max="11263" width="8.28125" style="25" customWidth="1"/>
    <col min="11264" max="11264" width="7.28125" style="25" customWidth="1"/>
    <col min="11265" max="11265" width="8.00390625" style="25" customWidth="1"/>
    <col min="11266" max="11266" width="9.421875" style="25" customWidth="1"/>
    <col min="11267" max="11268" width="10.00390625" style="25" customWidth="1"/>
    <col min="11269" max="11269" width="10.140625" style="25" customWidth="1"/>
    <col min="11270" max="11508" width="11.421875" style="25" customWidth="1"/>
    <col min="11509" max="11509" width="4.7109375" style="25" customWidth="1"/>
    <col min="11510" max="11510" width="6.28125" style="25" customWidth="1"/>
    <col min="11511" max="11511" width="38.8515625" style="25" customWidth="1"/>
    <col min="11512" max="11512" width="7.00390625" style="25" customWidth="1"/>
    <col min="11513" max="11513" width="6.7109375" style="25" customWidth="1"/>
    <col min="11514" max="11514" width="7.421875" style="25" customWidth="1"/>
    <col min="11515" max="11515" width="6.8515625" style="25" customWidth="1"/>
    <col min="11516" max="11517" width="8.57421875" style="25" customWidth="1"/>
    <col min="11518" max="11518" width="7.7109375" style="25" customWidth="1"/>
    <col min="11519" max="11519" width="8.28125" style="25" customWidth="1"/>
    <col min="11520" max="11520" width="7.28125" style="25" customWidth="1"/>
    <col min="11521" max="11521" width="8.00390625" style="25" customWidth="1"/>
    <col min="11522" max="11522" width="9.421875" style="25" customWidth="1"/>
    <col min="11523" max="11524" width="10.00390625" style="25" customWidth="1"/>
    <col min="11525" max="11525" width="10.140625" style="25" customWidth="1"/>
    <col min="11526" max="11764" width="11.421875" style="25" customWidth="1"/>
    <col min="11765" max="11765" width="4.7109375" style="25" customWidth="1"/>
    <col min="11766" max="11766" width="6.28125" style="25" customWidth="1"/>
    <col min="11767" max="11767" width="38.8515625" style="25" customWidth="1"/>
    <col min="11768" max="11768" width="7.00390625" style="25" customWidth="1"/>
    <col min="11769" max="11769" width="6.7109375" style="25" customWidth="1"/>
    <col min="11770" max="11770" width="7.421875" style="25" customWidth="1"/>
    <col min="11771" max="11771" width="6.8515625" style="25" customWidth="1"/>
    <col min="11772" max="11773" width="8.57421875" style="25" customWidth="1"/>
    <col min="11774" max="11774" width="7.7109375" style="25" customWidth="1"/>
    <col min="11775" max="11775" width="8.28125" style="25" customWidth="1"/>
    <col min="11776" max="11776" width="7.28125" style="25" customWidth="1"/>
    <col min="11777" max="11777" width="8.00390625" style="25" customWidth="1"/>
    <col min="11778" max="11778" width="9.421875" style="25" customWidth="1"/>
    <col min="11779" max="11780" width="10.00390625" style="25" customWidth="1"/>
    <col min="11781" max="11781" width="10.140625" style="25" customWidth="1"/>
    <col min="11782" max="12020" width="11.421875" style="25" customWidth="1"/>
    <col min="12021" max="12021" width="4.7109375" style="25" customWidth="1"/>
    <col min="12022" max="12022" width="6.28125" style="25" customWidth="1"/>
    <col min="12023" max="12023" width="38.8515625" style="25" customWidth="1"/>
    <col min="12024" max="12024" width="7.00390625" style="25" customWidth="1"/>
    <col min="12025" max="12025" width="6.7109375" style="25" customWidth="1"/>
    <col min="12026" max="12026" width="7.421875" style="25" customWidth="1"/>
    <col min="12027" max="12027" width="6.8515625" style="25" customWidth="1"/>
    <col min="12028" max="12029" width="8.57421875" style="25" customWidth="1"/>
    <col min="12030" max="12030" width="7.7109375" style="25" customWidth="1"/>
    <col min="12031" max="12031" width="8.28125" style="25" customWidth="1"/>
    <col min="12032" max="12032" width="7.28125" style="25" customWidth="1"/>
    <col min="12033" max="12033" width="8.00390625" style="25" customWidth="1"/>
    <col min="12034" max="12034" width="9.421875" style="25" customWidth="1"/>
    <col min="12035" max="12036" width="10.00390625" style="25" customWidth="1"/>
    <col min="12037" max="12037" width="10.140625" style="25" customWidth="1"/>
    <col min="12038" max="12276" width="11.421875" style="25" customWidth="1"/>
    <col min="12277" max="12277" width="4.7109375" style="25" customWidth="1"/>
    <col min="12278" max="12278" width="6.28125" style="25" customWidth="1"/>
    <col min="12279" max="12279" width="38.8515625" style="25" customWidth="1"/>
    <col min="12280" max="12280" width="7.00390625" style="25" customWidth="1"/>
    <col min="12281" max="12281" width="6.7109375" style="25" customWidth="1"/>
    <col min="12282" max="12282" width="7.421875" style="25" customWidth="1"/>
    <col min="12283" max="12283" width="6.8515625" style="25" customWidth="1"/>
    <col min="12284" max="12285" width="8.57421875" style="25" customWidth="1"/>
    <col min="12286" max="12286" width="7.7109375" style="25" customWidth="1"/>
    <col min="12287" max="12287" width="8.28125" style="25" customWidth="1"/>
    <col min="12288" max="12288" width="7.28125" style="25" customWidth="1"/>
    <col min="12289" max="12289" width="8.00390625" style="25" customWidth="1"/>
    <col min="12290" max="12290" width="9.421875" style="25" customWidth="1"/>
    <col min="12291" max="12292" width="10.00390625" style="25" customWidth="1"/>
    <col min="12293" max="12293" width="10.140625" style="25" customWidth="1"/>
    <col min="12294" max="12532" width="11.421875" style="25" customWidth="1"/>
    <col min="12533" max="12533" width="4.7109375" style="25" customWidth="1"/>
    <col min="12534" max="12534" width="6.28125" style="25" customWidth="1"/>
    <col min="12535" max="12535" width="38.8515625" style="25" customWidth="1"/>
    <col min="12536" max="12536" width="7.00390625" style="25" customWidth="1"/>
    <col min="12537" max="12537" width="6.7109375" style="25" customWidth="1"/>
    <col min="12538" max="12538" width="7.421875" style="25" customWidth="1"/>
    <col min="12539" max="12539" width="6.8515625" style="25" customWidth="1"/>
    <col min="12540" max="12541" width="8.57421875" style="25" customWidth="1"/>
    <col min="12542" max="12542" width="7.7109375" style="25" customWidth="1"/>
    <col min="12543" max="12543" width="8.28125" style="25" customWidth="1"/>
    <col min="12544" max="12544" width="7.28125" style="25" customWidth="1"/>
    <col min="12545" max="12545" width="8.00390625" style="25" customWidth="1"/>
    <col min="12546" max="12546" width="9.421875" style="25" customWidth="1"/>
    <col min="12547" max="12548" width="10.00390625" style="25" customWidth="1"/>
    <col min="12549" max="12549" width="10.140625" style="25" customWidth="1"/>
    <col min="12550" max="12788" width="11.421875" style="25" customWidth="1"/>
    <col min="12789" max="12789" width="4.7109375" style="25" customWidth="1"/>
    <col min="12790" max="12790" width="6.28125" style="25" customWidth="1"/>
    <col min="12791" max="12791" width="38.8515625" style="25" customWidth="1"/>
    <col min="12792" max="12792" width="7.00390625" style="25" customWidth="1"/>
    <col min="12793" max="12793" width="6.7109375" style="25" customWidth="1"/>
    <col min="12794" max="12794" width="7.421875" style="25" customWidth="1"/>
    <col min="12795" max="12795" width="6.8515625" style="25" customWidth="1"/>
    <col min="12796" max="12797" width="8.57421875" style="25" customWidth="1"/>
    <col min="12798" max="12798" width="7.7109375" style="25" customWidth="1"/>
    <col min="12799" max="12799" width="8.28125" style="25" customWidth="1"/>
    <col min="12800" max="12800" width="7.28125" style="25" customWidth="1"/>
    <col min="12801" max="12801" width="8.00390625" style="25" customWidth="1"/>
    <col min="12802" max="12802" width="9.421875" style="25" customWidth="1"/>
    <col min="12803" max="12804" width="10.00390625" style="25" customWidth="1"/>
    <col min="12805" max="12805" width="10.140625" style="25" customWidth="1"/>
    <col min="12806" max="13044" width="11.421875" style="25" customWidth="1"/>
    <col min="13045" max="13045" width="4.7109375" style="25" customWidth="1"/>
    <col min="13046" max="13046" width="6.28125" style="25" customWidth="1"/>
    <col min="13047" max="13047" width="38.8515625" style="25" customWidth="1"/>
    <col min="13048" max="13048" width="7.00390625" style="25" customWidth="1"/>
    <col min="13049" max="13049" width="6.7109375" style="25" customWidth="1"/>
    <col min="13050" max="13050" width="7.421875" style="25" customWidth="1"/>
    <col min="13051" max="13051" width="6.8515625" style="25" customWidth="1"/>
    <col min="13052" max="13053" width="8.57421875" style="25" customWidth="1"/>
    <col min="13054" max="13054" width="7.7109375" style="25" customWidth="1"/>
    <col min="13055" max="13055" width="8.28125" style="25" customWidth="1"/>
    <col min="13056" max="13056" width="7.28125" style="25" customWidth="1"/>
    <col min="13057" max="13057" width="8.00390625" style="25" customWidth="1"/>
    <col min="13058" max="13058" width="9.421875" style="25" customWidth="1"/>
    <col min="13059" max="13060" width="10.00390625" style="25" customWidth="1"/>
    <col min="13061" max="13061" width="10.140625" style="25" customWidth="1"/>
    <col min="13062" max="13300" width="11.421875" style="25" customWidth="1"/>
    <col min="13301" max="13301" width="4.7109375" style="25" customWidth="1"/>
    <col min="13302" max="13302" width="6.28125" style="25" customWidth="1"/>
    <col min="13303" max="13303" width="38.8515625" style="25" customWidth="1"/>
    <col min="13304" max="13304" width="7.00390625" style="25" customWidth="1"/>
    <col min="13305" max="13305" width="6.7109375" style="25" customWidth="1"/>
    <col min="13306" max="13306" width="7.421875" style="25" customWidth="1"/>
    <col min="13307" max="13307" width="6.8515625" style="25" customWidth="1"/>
    <col min="13308" max="13309" width="8.57421875" style="25" customWidth="1"/>
    <col min="13310" max="13310" width="7.7109375" style="25" customWidth="1"/>
    <col min="13311" max="13311" width="8.28125" style="25" customWidth="1"/>
    <col min="13312" max="13312" width="7.28125" style="25" customWidth="1"/>
    <col min="13313" max="13313" width="8.00390625" style="25" customWidth="1"/>
    <col min="13314" max="13314" width="9.421875" style="25" customWidth="1"/>
    <col min="13315" max="13316" width="10.00390625" style="25" customWidth="1"/>
    <col min="13317" max="13317" width="10.140625" style="25" customWidth="1"/>
    <col min="13318" max="13556" width="11.421875" style="25" customWidth="1"/>
    <col min="13557" max="13557" width="4.7109375" style="25" customWidth="1"/>
    <col min="13558" max="13558" width="6.28125" style="25" customWidth="1"/>
    <col min="13559" max="13559" width="38.8515625" style="25" customWidth="1"/>
    <col min="13560" max="13560" width="7.00390625" style="25" customWidth="1"/>
    <col min="13561" max="13561" width="6.7109375" style="25" customWidth="1"/>
    <col min="13562" max="13562" width="7.421875" style="25" customWidth="1"/>
    <col min="13563" max="13563" width="6.8515625" style="25" customWidth="1"/>
    <col min="13564" max="13565" width="8.57421875" style="25" customWidth="1"/>
    <col min="13566" max="13566" width="7.7109375" style="25" customWidth="1"/>
    <col min="13567" max="13567" width="8.28125" style="25" customWidth="1"/>
    <col min="13568" max="13568" width="7.28125" style="25" customWidth="1"/>
    <col min="13569" max="13569" width="8.00390625" style="25" customWidth="1"/>
    <col min="13570" max="13570" width="9.421875" style="25" customWidth="1"/>
    <col min="13571" max="13572" width="10.00390625" style="25" customWidth="1"/>
    <col min="13573" max="13573" width="10.140625" style="25" customWidth="1"/>
    <col min="13574" max="13812" width="11.421875" style="25" customWidth="1"/>
    <col min="13813" max="13813" width="4.7109375" style="25" customWidth="1"/>
    <col min="13814" max="13814" width="6.28125" style="25" customWidth="1"/>
    <col min="13815" max="13815" width="38.8515625" style="25" customWidth="1"/>
    <col min="13816" max="13816" width="7.00390625" style="25" customWidth="1"/>
    <col min="13817" max="13817" width="6.7109375" style="25" customWidth="1"/>
    <col min="13818" max="13818" width="7.421875" style="25" customWidth="1"/>
    <col min="13819" max="13819" width="6.8515625" style="25" customWidth="1"/>
    <col min="13820" max="13821" width="8.57421875" style="25" customWidth="1"/>
    <col min="13822" max="13822" width="7.7109375" style="25" customWidth="1"/>
    <col min="13823" max="13823" width="8.28125" style="25" customWidth="1"/>
    <col min="13824" max="13824" width="7.28125" style="25" customWidth="1"/>
    <col min="13825" max="13825" width="8.00390625" style="25" customWidth="1"/>
    <col min="13826" max="13826" width="9.421875" style="25" customWidth="1"/>
    <col min="13827" max="13828" width="10.00390625" style="25" customWidth="1"/>
    <col min="13829" max="13829" width="10.140625" style="25" customWidth="1"/>
    <col min="13830" max="14068" width="11.421875" style="25" customWidth="1"/>
    <col min="14069" max="14069" width="4.7109375" style="25" customWidth="1"/>
    <col min="14070" max="14070" width="6.28125" style="25" customWidth="1"/>
    <col min="14071" max="14071" width="38.8515625" style="25" customWidth="1"/>
    <col min="14072" max="14072" width="7.00390625" style="25" customWidth="1"/>
    <col min="14073" max="14073" width="6.7109375" style="25" customWidth="1"/>
    <col min="14074" max="14074" width="7.421875" style="25" customWidth="1"/>
    <col min="14075" max="14075" width="6.8515625" style="25" customWidth="1"/>
    <col min="14076" max="14077" width="8.57421875" style="25" customWidth="1"/>
    <col min="14078" max="14078" width="7.7109375" style="25" customWidth="1"/>
    <col min="14079" max="14079" width="8.28125" style="25" customWidth="1"/>
    <col min="14080" max="14080" width="7.28125" style="25" customWidth="1"/>
    <col min="14081" max="14081" width="8.00390625" style="25" customWidth="1"/>
    <col min="14082" max="14082" width="9.421875" style="25" customWidth="1"/>
    <col min="14083" max="14084" width="10.00390625" style="25" customWidth="1"/>
    <col min="14085" max="14085" width="10.140625" style="25" customWidth="1"/>
    <col min="14086" max="14324" width="11.421875" style="25" customWidth="1"/>
    <col min="14325" max="14325" width="4.7109375" style="25" customWidth="1"/>
    <col min="14326" max="14326" width="6.28125" style="25" customWidth="1"/>
    <col min="14327" max="14327" width="38.8515625" style="25" customWidth="1"/>
    <col min="14328" max="14328" width="7.00390625" style="25" customWidth="1"/>
    <col min="14329" max="14329" width="6.7109375" style="25" customWidth="1"/>
    <col min="14330" max="14330" width="7.421875" style="25" customWidth="1"/>
    <col min="14331" max="14331" width="6.8515625" style="25" customWidth="1"/>
    <col min="14332" max="14333" width="8.57421875" style="25" customWidth="1"/>
    <col min="14334" max="14334" width="7.7109375" style="25" customWidth="1"/>
    <col min="14335" max="14335" width="8.28125" style="25" customWidth="1"/>
    <col min="14336" max="14336" width="7.28125" style="25" customWidth="1"/>
    <col min="14337" max="14337" width="8.00390625" style="25" customWidth="1"/>
    <col min="14338" max="14338" width="9.421875" style="25" customWidth="1"/>
    <col min="14339" max="14340" width="10.00390625" style="25" customWidth="1"/>
    <col min="14341" max="14341" width="10.140625" style="25" customWidth="1"/>
    <col min="14342" max="14580" width="11.421875" style="25" customWidth="1"/>
    <col min="14581" max="14581" width="4.7109375" style="25" customWidth="1"/>
    <col min="14582" max="14582" width="6.28125" style="25" customWidth="1"/>
    <col min="14583" max="14583" width="38.8515625" style="25" customWidth="1"/>
    <col min="14584" max="14584" width="7.00390625" style="25" customWidth="1"/>
    <col min="14585" max="14585" width="6.7109375" style="25" customWidth="1"/>
    <col min="14586" max="14586" width="7.421875" style="25" customWidth="1"/>
    <col min="14587" max="14587" width="6.8515625" style="25" customWidth="1"/>
    <col min="14588" max="14589" width="8.57421875" style="25" customWidth="1"/>
    <col min="14590" max="14590" width="7.7109375" style="25" customWidth="1"/>
    <col min="14591" max="14591" width="8.28125" style="25" customWidth="1"/>
    <col min="14592" max="14592" width="7.28125" style="25" customWidth="1"/>
    <col min="14593" max="14593" width="8.00390625" style="25" customWidth="1"/>
    <col min="14594" max="14594" width="9.421875" style="25" customWidth="1"/>
    <col min="14595" max="14596" width="10.00390625" style="25" customWidth="1"/>
    <col min="14597" max="14597" width="10.140625" style="25" customWidth="1"/>
    <col min="14598" max="14836" width="11.421875" style="25" customWidth="1"/>
    <col min="14837" max="14837" width="4.7109375" style="25" customWidth="1"/>
    <col min="14838" max="14838" width="6.28125" style="25" customWidth="1"/>
    <col min="14839" max="14839" width="38.8515625" style="25" customWidth="1"/>
    <col min="14840" max="14840" width="7.00390625" style="25" customWidth="1"/>
    <col min="14841" max="14841" width="6.7109375" style="25" customWidth="1"/>
    <col min="14842" max="14842" width="7.421875" style="25" customWidth="1"/>
    <col min="14843" max="14843" width="6.8515625" style="25" customWidth="1"/>
    <col min="14844" max="14845" width="8.57421875" style="25" customWidth="1"/>
    <col min="14846" max="14846" width="7.7109375" style="25" customWidth="1"/>
    <col min="14847" max="14847" width="8.28125" style="25" customWidth="1"/>
    <col min="14848" max="14848" width="7.28125" style="25" customWidth="1"/>
    <col min="14849" max="14849" width="8.00390625" style="25" customWidth="1"/>
    <col min="14850" max="14850" width="9.421875" style="25" customWidth="1"/>
    <col min="14851" max="14852" width="10.00390625" style="25" customWidth="1"/>
    <col min="14853" max="14853" width="10.140625" style="25" customWidth="1"/>
    <col min="14854" max="15092" width="11.421875" style="25" customWidth="1"/>
    <col min="15093" max="15093" width="4.7109375" style="25" customWidth="1"/>
    <col min="15094" max="15094" width="6.28125" style="25" customWidth="1"/>
    <col min="15095" max="15095" width="38.8515625" style="25" customWidth="1"/>
    <col min="15096" max="15096" width="7.00390625" style="25" customWidth="1"/>
    <col min="15097" max="15097" width="6.7109375" style="25" customWidth="1"/>
    <col min="15098" max="15098" width="7.421875" style="25" customWidth="1"/>
    <col min="15099" max="15099" width="6.8515625" style="25" customWidth="1"/>
    <col min="15100" max="15101" width="8.57421875" style="25" customWidth="1"/>
    <col min="15102" max="15102" width="7.7109375" style="25" customWidth="1"/>
    <col min="15103" max="15103" width="8.28125" style="25" customWidth="1"/>
    <col min="15104" max="15104" width="7.28125" style="25" customWidth="1"/>
    <col min="15105" max="15105" width="8.00390625" style="25" customWidth="1"/>
    <col min="15106" max="15106" width="9.421875" style="25" customWidth="1"/>
    <col min="15107" max="15108" width="10.00390625" style="25" customWidth="1"/>
    <col min="15109" max="15109" width="10.140625" style="25" customWidth="1"/>
    <col min="15110" max="15348" width="11.421875" style="25" customWidth="1"/>
    <col min="15349" max="15349" width="4.7109375" style="25" customWidth="1"/>
    <col min="15350" max="15350" width="6.28125" style="25" customWidth="1"/>
    <col min="15351" max="15351" width="38.8515625" style="25" customWidth="1"/>
    <col min="15352" max="15352" width="7.00390625" style="25" customWidth="1"/>
    <col min="15353" max="15353" width="6.7109375" style="25" customWidth="1"/>
    <col min="15354" max="15354" width="7.421875" style="25" customWidth="1"/>
    <col min="15355" max="15355" width="6.8515625" style="25" customWidth="1"/>
    <col min="15356" max="15357" width="8.57421875" style="25" customWidth="1"/>
    <col min="15358" max="15358" width="7.7109375" style="25" customWidth="1"/>
    <col min="15359" max="15359" width="8.28125" style="25" customWidth="1"/>
    <col min="15360" max="15360" width="7.28125" style="25" customWidth="1"/>
    <col min="15361" max="15361" width="8.00390625" style="25" customWidth="1"/>
    <col min="15362" max="15362" width="9.421875" style="25" customWidth="1"/>
    <col min="15363" max="15364" width="10.00390625" style="25" customWidth="1"/>
    <col min="15365" max="15365" width="10.140625" style="25" customWidth="1"/>
    <col min="15366" max="15604" width="11.421875" style="25" customWidth="1"/>
    <col min="15605" max="15605" width="4.7109375" style="25" customWidth="1"/>
    <col min="15606" max="15606" width="6.28125" style="25" customWidth="1"/>
    <col min="15607" max="15607" width="38.8515625" style="25" customWidth="1"/>
    <col min="15608" max="15608" width="7.00390625" style="25" customWidth="1"/>
    <col min="15609" max="15609" width="6.7109375" style="25" customWidth="1"/>
    <col min="15610" max="15610" width="7.421875" style="25" customWidth="1"/>
    <col min="15611" max="15611" width="6.8515625" style="25" customWidth="1"/>
    <col min="15612" max="15613" width="8.57421875" style="25" customWidth="1"/>
    <col min="15614" max="15614" width="7.7109375" style="25" customWidth="1"/>
    <col min="15615" max="15615" width="8.28125" style="25" customWidth="1"/>
    <col min="15616" max="15616" width="7.28125" style="25" customWidth="1"/>
    <col min="15617" max="15617" width="8.00390625" style="25" customWidth="1"/>
    <col min="15618" max="15618" width="9.421875" style="25" customWidth="1"/>
    <col min="15619" max="15620" width="10.00390625" style="25" customWidth="1"/>
    <col min="15621" max="15621" width="10.140625" style="25" customWidth="1"/>
    <col min="15622" max="15860" width="11.421875" style="25" customWidth="1"/>
    <col min="15861" max="15861" width="4.7109375" style="25" customWidth="1"/>
    <col min="15862" max="15862" width="6.28125" style="25" customWidth="1"/>
    <col min="15863" max="15863" width="38.8515625" style="25" customWidth="1"/>
    <col min="15864" max="15864" width="7.00390625" style="25" customWidth="1"/>
    <col min="15865" max="15865" width="6.7109375" style="25" customWidth="1"/>
    <col min="15866" max="15866" width="7.421875" style="25" customWidth="1"/>
    <col min="15867" max="15867" width="6.8515625" style="25" customWidth="1"/>
    <col min="15868" max="15869" width="8.57421875" style="25" customWidth="1"/>
    <col min="15870" max="15870" width="7.7109375" style="25" customWidth="1"/>
    <col min="15871" max="15871" width="8.28125" style="25" customWidth="1"/>
    <col min="15872" max="15872" width="7.28125" style="25" customWidth="1"/>
    <col min="15873" max="15873" width="8.00390625" style="25" customWidth="1"/>
    <col min="15874" max="15874" width="9.421875" style="25" customWidth="1"/>
    <col min="15875" max="15876" width="10.00390625" style="25" customWidth="1"/>
    <col min="15877" max="15877" width="10.140625" style="25" customWidth="1"/>
    <col min="15878" max="16116" width="11.421875" style="25" customWidth="1"/>
    <col min="16117" max="16117" width="4.7109375" style="25" customWidth="1"/>
    <col min="16118" max="16118" width="6.28125" style="25" customWidth="1"/>
    <col min="16119" max="16119" width="38.8515625" style="25" customWidth="1"/>
    <col min="16120" max="16120" width="7.00390625" style="25" customWidth="1"/>
    <col min="16121" max="16121" width="6.7109375" style="25" customWidth="1"/>
    <col min="16122" max="16122" width="7.421875" style="25" customWidth="1"/>
    <col min="16123" max="16123" width="6.8515625" style="25" customWidth="1"/>
    <col min="16124" max="16125" width="8.57421875" style="25" customWidth="1"/>
    <col min="16126" max="16126" width="7.7109375" style="25" customWidth="1"/>
    <col min="16127" max="16127" width="8.28125" style="25" customWidth="1"/>
    <col min="16128" max="16128" width="7.28125" style="25" customWidth="1"/>
    <col min="16129" max="16129" width="8.00390625" style="25" customWidth="1"/>
    <col min="16130" max="16130" width="9.421875" style="25" customWidth="1"/>
    <col min="16131" max="16132" width="10.00390625" style="25" customWidth="1"/>
    <col min="16133" max="16133" width="10.140625" style="25" customWidth="1"/>
    <col min="16134" max="16384" width="11.421875" style="25" customWidth="1"/>
  </cols>
  <sheetData>
    <row r="1" spans="1:4" ht="15">
      <c r="A1" s="166" t="s">
        <v>198</v>
      </c>
      <c r="B1" s="166"/>
      <c r="C1" s="166"/>
      <c r="D1" s="166"/>
    </row>
    <row r="2" spans="1:4" ht="15">
      <c r="A2" s="167" t="s">
        <v>31</v>
      </c>
      <c r="B2" s="167"/>
      <c r="C2" s="167"/>
      <c r="D2" s="167"/>
    </row>
    <row r="3" spans="1:4" ht="15">
      <c r="A3" s="168" t="s">
        <v>5</v>
      </c>
      <c r="B3" s="168"/>
      <c r="C3" s="168"/>
      <c r="D3" s="168"/>
    </row>
    <row r="4" spans="1:4" ht="30.75" customHeight="1">
      <c r="A4" s="164" t="s">
        <v>190</v>
      </c>
      <c r="B4" s="164"/>
      <c r="C4" s="164"/>
      <c r="D4" s="164"/>
    </row>
    <row r="5" spans="1:4" ht="29.25" customHeight="1">
      <c r="A5" s="164" t="s">
        <v>191</v>
      </c>
      <c r="B5" s="164"/>
      <c r="C5" s="164"/>
      <c r="D5" s="164"/>
    </row>
    <row r="6" spans="1:4" ht="15">
      <c r="A6" s="163" t="s">
        <v>185</v>
      </c>
      <c r="B6" s="163"/>
      <c r="C6" s="163"/>
      <c r="D6" s="163"/>
    </row>
    <row r="7" spans="1:4" ht="15">
      <c r="A7" s="164" t="s">
        <v>192</v>
      </c>
      <c r="B7" s="164"/>
      <c r="C7" s="164"/>
      <c r="D7" s="164"/>
    </row>
    <row r="8" spans="1:4" ht="107.25" customHeight="1">
      <c r="A8" s="165" t="s">
        <v>186</v>
      </c>
      <c r="B8" s="165"/>
      <c r="C8" s="165"/>
      <c r="D8" s="165"/>
    </row>
    <row r="9" spans="1:4" ht="15">
      <c r="A9" s="133" t="s">
        <v>199</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12.75">
      <c r="A12" s="72">
        <v>1</v>
      </c>
      <c r="B12" s="66" t="s">
        <v>37</v>
      </c>
      <c r="C12" s="64"/>
      <c r="D12" s="64"/>
    </row>
    <row r="13" spans="1:4" s="11" customFormat="1" ht="25.5">
      <c r="A13" s="42" t="s">
        <v>18</v>
      </c>
      <c r="B13" s="69" t="s">
        <v>100</v>
      </c>
      <c r="C13" s="13" t="s">
        <v>15</v>
      </c>
      <c r="D13" s="13">
        <v>1</v>
      </c>
    </row>
    <row r="14" spans="1:4" s="11" customFormat="1" ht="12.75">
      <c r="A14" s="72">
        <v>2</v>
      </c>
      <c r="B14" s="66" t="s">
        <v>32</v>
      </c>
      <c r="C14" s="64"/>
      <c r="D14" s="64"/>
    </row>
    <row r="15" spans="1:4" s="11" customFormat="1" ht="12.75">
      <c r="A15" s="42" t="s">
        <v>20</v>
      </c>
      <c r="B15" s="73" t="s">
        <v>101</v>
      </c>
      <c r="C15" s="13" t="s">
        <v>13</v>
      </c>
      <c r="D15" s="74">
        <v>20</v>
      </c>
    </row>
    <row r="16" spans="1:4" s="11" customFormat="1" ht="12.75">
      <c r="A16" s="42" t="s">
        <v>21</v>
      </c>
      <c r="B16" s="73" t="s">
        <v>102</v>
      </c>
      <c r="C16" s="13" t="s">
        <v>13</v>
      </c>
      <c r="D16" s="74">
        <v>10</v>
      </c>
    </row>
    <row r="17" spans="1:4" s="11" customFormat="1" ht="12.75">
      <c r="A17" s="42" t="s">
        <v>22</v>
      </c>
      <c r="B17" s="73" t="s">
        <v>103</v>
      </c>
      <c r="C17" s="13" t="s">
        <v>13</v>
      </c>
      <c r="D17" s="74">
        <v>25</v>
      </c>
    </row>
    <row r="18" spans="1:4" s="11" customFormat="1" ht="12.75">
      <c r="A18" s="42" t="s">
        <v>23</v>
      </c>
      <c r="B18" s="73" t="s">
        <v>104</v>
      </c>
      <c r="C18" s="13" t="s">
        <v>15</v>
      </c>
      <c r="D18" s="74">
        <v>10</v>
      </c>
    </row>
    <row r="19" spans="1:4" s="11" customFormat="1" ht="12.75">
      <c r="A19" s="42" t="s">
        <v>38</v>
      </c>
      <c r="B19" s="73" t="s">
        <v>105</v>
      </c>
      <c r="C19" s="13" t="s">
        <v>15</v>
      </c>
      <c r="D19" s="74">
        <v>5</v>
      </c>
    </row>
    <row r="20" spans="1:4" s="11" customFormat="1" ht="38.25">
      <c r="A20" s="42" t="s">
        <v>36</v>
      </c>
      <c r="B20" s="73" t="s">
        <v>106</v>
      </c>
      <c r="C20" s="13" t="s">
        <v>14</v>
      </c>
      <c r="D20" s="74">
        <v>1</v>
      </c>
    </row>
    <row r="21" spans="1:4" s="11" customFormat="1" ht="12.75">
      <c r="A21" s="65">
        <v>3</v>
      </c>
      <c r="B21" s="66" t="s">
        <v>33</v>
      </c>
      <c r="C21" s="64"/>
      <c r="D21" s="64"/>
    </row>
    <row r="22" spans="1:4" s="11" customFormat="1" ht="12.75">
      <c r="A22" s="42" t="s">
        <v>24</v>
      </c>
      <c r="B22" s="67" t="s">
        <v>34</v>
      </c>
      <c r="C22" s="68" t="s">
        <v>13</v>
      </c>
      <c r="D22" s="68">
        <v>20</v>
      </c>
    </row>
    <row r="23" spans="1:4" s="11" customFormat="1" ht="12.75">
      <c r="A23" s="42" t="s">
        <v>25</v>
      </c>
      <c r="B23" s="67" t="s">
        <v>35</v>
      </c>
      <c r="C23" s="68" t="s">
        <v>13</v>
      </c>
      <c r="D23" s="68">
        <v>20</v>
      </c>
    </row>
    <row r="24" spans="1:4" s="11" customFormat="1" ht="12.75">
      <c r="A24" s="42" t="s">
        <v>27</v>
      </c>
      <c r="B24" s="69" t="s">
        <v>107</v>
      </c>
      <c r="C24" s="68" t="s">
        <v>13</v>
      </c>
      <c r="D24" s="68">
        <v>40</v>
      </c>
    </row>
    <row r="25" spans="1:4" s="11" customFormat="1" ht="25.5">
      <c r="A25" s="42" t="s">
        <v>29</v>
      </c>
      <c r="B25" s="67" t="s">
        <v>108</v>
      </c>
      <c r="C25" s="68" t="s">
        <v>14</v>
      </c>
      <c r="D25" s="68">
        <v>1</v>
      </c>
    </row>
    <row r="26" spans="1:4" s="11" customFormat="1" ht="38.25">
      <c r="A26" s="42" t="s">
        <v>26</v>
      </c>
      <c r="B26" s="67" t="s">
        <v>39</v>
      </c>
      <c r="C26" s="68" t="s">
        <v>14</v>
      </c>
      <c r="D26" s="68">
        <v>1</v>
      </c>
    </row>
    <row r="27" spans="1:4" s="11" customFormat="1" ht="25.5">
      <c r="A27" s="12">
        <v>4</v>
      </c>
      <c r="B27" s="70" t="s">
        <v>40</v>
      </c>
      <c r="C27" s="31" t="s">
        <v>14</v>
      </c>
      <c r="D27" s="71">
        <v>1</v>
      </c>
    </row>
    <row r="28" spans="1:4" s="11" customFormat="1" ht="12.75">
      <c r="A28" s="12"/>
      <c r="B28" s="141" t="s">
        <v>7</v>
      </c>
      <c r="C28" s="142" t="s">
        <v>8</v>
      </c>
      <c r="D28" s="143"/>
    </row>
    <row r="29" spans="1:4" s="11" customFormat="1" ht="12.75">
      <c r="A29" s="1" t="s">
        <v>4</v>
      </c>
      <c r="B29" s="144" t="s">
        <v>0</v>
      </c>
      <c r="C29" s="21"/>
      <c r="D29" s="24"/>
    </row>
    <row r="30" spans="1:4" s="11" customFormat="1" ht="12.75">
      <c r="A30" s="145"/>
      <c r="B30" s="3" t="s">
        <v>1</v>
      </c>
      <c r="C30" s="21"/>
      <c r="D30" s="24"/>
    </row>
    <row r="31" spans="1:4" s="11" customFormat="1" ht="12.75">
      <c r="A31" s="1" t="s">
        <v>3</v>
      </c>
      <c r="B31" s="144" t="s">
        <v>189</v>
      </c>
      <c r="C31" s="21"/>
      <c r="D31" s="24"/>
    </row>
    <row r="32" spans="1:4" s="11" customFormat="1" ht="12.75">
      <c r="A32" s="145"/>
      <c r="B32" s="3" t="s">
        <v>1</v>
      </c>
      <c r="C32" s="21"/>
      <c r="D32" s="24"/>
    </row>
    <row r="33" spans="1:4" s="11" customFormat="1" ht="12.75">
      <c r="A33" s="146" t="s">
        <v>2</v>
      </c>
      <c r="B33" s="147" t="s">
        <v>60</v>
      </c>
      <c r="C33" s="21"/>
      <c r="D33" s="24"/>
    </row>
    <row r="34" spans="1:4" s="11" customFormat="1" ht="12.75">
      <c r="A34" s="129"/>
      <c r="B34" s="157"/>
      <c r="C34" s="130"/>
      <c r="D34" s="158"/>
    </row>
    <row r="35" spans="1:4" s="11" customFormat="1" ht="12.75">
      <c r="A35" s="129"/>
      <c r="B35" s="157"/>
      <c r="C35" s="130"/>
      <c r="D35" s="158"/>
    </row>
    <row r="36" spans="1:4" s="11" customFormat="1" ht="12.75">
      <c r="A36" s="129"/>
      <c r="B36" s="157"/>
      <c r="C36" s="130"/>
      <c r="D36" s="158"/>
    </row>
    <row r="37" ht="15">
      <c r="D37" s="22"/>
    </row>
    <row r="38" ht="15">
      <c r="D38" s="22"/>
    </row>
    <row r="39" ht="15">
      <c r="D39" s="22"/>
    </row>
  </sheetData>
  <mergeCells count="8">
    <mergeCell ref="A6:D6"/>
    <mergeCell ref="A7:D7"/>
    <mergeCell ref="A8:D8"/>
    <mergeCell ref="A1:D1"/>
    <mergeCell ref="A2:D2"/>
    <mergeCell ref="A3:D3"/>
    <mergeCell ref="A4:D4"/>
    <mergeCell ref="A5:D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8"/>
  <sheetViews>
    <sheetView showZeros="0" view="pageBreakPreview" zoomScale="60" workbookViewId="0" topLeftCell="A1">
      <selection activeCell="G23" sqref="G23"/>
    </sheetView>
  </sheetViews>
  <sheetFormatPr defaultColWidth="11.421875" defaultRowHeight="15"/>
  <cols>
    <col min="1" max="1" width="11.421875" style="24" customWidth="1"/>
    <col min="2" max="2" width="39.8515625" style="24" customWidth="1"/>
    <col min="3" max="3" width="12.28125" style="24" customWidth="1"/>
    <col min="4" max="4" width="14.28125" style="24" customWidth="1"/>
    <col min="5" max="5" width="10.140625" style="25" customWidth="1"/>
    <col min="6" max="244" width="11.421875" style="25" customWidth="1"/>
    <col min="245" max="245" width="4.7109375" style="25" customWidth="1"/>
    <col min="246" max="246" width="6.28125" style="25" customWidth="1"/>
    <col min="247" max="247" width="38.8515625" style="25" customWidth="1"/>
    <col min="248" max="248" width="7.00390625" style="25" customWidth="1"/>
    <col min="249" max="249" width="6.7109375" style="25" customWidth="1"/>
    <col min="250" max="250" width="7.421875" style="25" customWidth="1"/>
    <col min="251" max="251" width="6.8515625" style="25" customWidth="1"/>
    <col min="252" max="253" width="8.57421875" style="25" customWidth="1"/>
    <col min="254" max="254" width="7.7109375" style="25" customWidth="1"/>
    <col min="255" max="255" width="8.28125" style="25" customWidth="1"/>
    <col min="256" max="256" width="7.28125" style="25" customWidth="1"/>
    <col min="257" max="257" width="8.00390625" style="25" customWidth="1"/>
    <col min="258" max="258" width="9.421875" style="25" customWidth="1"/>
    <col min="259" max="260" width="10.00390625" style="25" customWidth="1"/>
    <col min="261" max="261" width="10.140625" style="25" customWidth="1"/>
    <col min="262" max="500" width="11.421875" style="25" customWidth="1"/>
    <col min="501" max="501" width="4.7109375" style="25" customWidth="1"/>
    <col min="502" max="502" width="6.28125" style="25" customWidth="1"/>
    <col min="503" max="503" width="38.8515625" style="25" customWidth="1"/>
    <col min="504" max="504" width="7.00390625" style="25" customWidth="1"/>
    <col min="505" max="505" width="6.7109375" style="25" customWidth="1"/>
    <col min="506" max="506" width="7.421875" style="25" customWidth="1"/>
    <col min="507" max="507" width="6.8515625" style="25" customWidth="1"/>
    <col min="508" max="509" width="8.57421875" style="25" customWidth="1"/>
    <col min="510" max="510" width="7.7109375" style="25" customWidth="1"/>
    <col min="511" max="511" width="8.28125" style="25" customWidth="1"/>
    <col min="512" max="512" width="7.28125" style="25" customWidth="1"/>
    <col min="513" max="513" width="8.00390625" style="25" customWidth="1"/>
    <col min="514" max="514" width="9.421875" style="25" customWidth="1"/>
    <col min="515" max="516" width="10.00390625" style="25" customWidth="1"/>
    <col min="517" max="517" width="10.140625" style="25" customWidth="1"/>
    <col min="518" max="756" width="11.421875" style="25" customWidth="1"/>
    <col min="757" max="757" width="4.7109375" style="25" customWidth="1"/>
    <col min="758" max="758" width="6.28125" style="25" customWidth="1"/>
    <col min="759" max="759" width="38.8515625" style="25" customWidth="1"/>
    <col min="760" max="760" width="7.00390625" style="25" customWidth="1"/>
    <col min="761" max="761" width="6.7109375" style="25" customWidth="1"/>
    <col min="762" max="762" width="7.421875" style="25" customWidth="1"/>
    <col min="763" max="763" width="6.8515625" style="25" customWidth="1"/>
    <col min="764" max="765" width="8.57421875" style="25" customWidth="1"/>
    <col min="766" max="766" width="7.7109375" style="25" customWidth="1"/>
    <col min="767" max="767" width="8.28125" style="25" customWidth="1"/>
    <col min="768" max="768" width="7.28125" style="25" customWidth="1"/>
    <col min="769" max="769" width="8.00390625" style="25" customWidth="1"/>
    <col min="770" max="770" width="9.421875" style="25" customWidth="1"/>
    <col min="771" max="772" width="10.00390625" style="25" customWidth="1"/>
    <col min="773" max="773" width="10.140625" style="25" customWidth="1"/>
    <col min="774" max="1012" width="11.421875" style="25" customWidth="1"/>
    <col min="1013" max="1013" width="4.7109375" style="25" customWidth="1"/>
    <col min="1014" max="1014" width="6.28125" style="25" customWidth="1"/>
    <col min="1015" max="1015" width="38.8515625" style="25" customWidth="1"/>
    <col min="1016" max="1016" width="7.00390625" style="25" customWidth="1"/>
    <col min="1017" max="1017" width="6.7109375" style="25" customWidth="1"/>
    <col min="1018" max="1018" width="7.421875" style="25" customWidth="1"/>
    <col min="1019" max="1019" width="6.8515625" style="25" customWidth="1"/>
    <col min="1020" max="1021" width="8.57421875" style="25" customWidth="1"/>
    <col min="1022" max="1022" width="7.7109375" style="25" customWidth="1"/>
    <col min="1023" max="1023" width="8.28125" style="25" customWidth="1"/>
    <col min="1024" max="1024" width="7.28125" style="25" customWidth="1"/>
    <col min="1025" max="1025" width="8.00390625" style="25" customWidth="1"/>
    <col min="1026" max="1026" width="9.421875" style="25" customWidth="1"/>
    <col min="1027" max="1028" width="10.00390625" style="25" customWidth="1"/>
    <col min="1029" max="1029" width="10.140625" style="25" customWidth="1"/>
    <col min="1030" max="1268" width="11.421875" style="25" customWidth="1"/>
    <col min="1269" max="1269" width="4.7109375" style="25" customWidth="1"/>
    <col min="1270" max="1270" width="6.28125" style="25" customWidth="1"/>
    <col min="1271" max="1271" width="38.8515625" style="25" customWidth="1"/>
    <col min="1272" max="1272" width="7.00390625" style="25" customWidth="1"/>
    <col min="1273" max="1273" width="6.7109375" style="25" customWidth="1"/>
    <col min="1274" max="1274" width="7.421875" style="25" customWidth="1"/>
    <col min="1275" max="1275" width="6.8515625" style="25" customWidth="1"/>
    <col min="1276" max="1277" width="8.57421875" style="25" customWidth="1"/>
    <col min="1278" max="1278" width="7.7109375" style="25" customWidth="1"/>
    <col min="1279" max="1279" width="8.28125" style="25" customWidth="1"/>
    <col min="1280" max="1280" width="7.28125" style="25" customWidth="1"/>
    <col min="1281" max="1281" width="8.00390625" style="25" customWidth="1"/>
    <col min="1282" max="1282" width="9.421875" style="25" customWidth="1"/>
    <col min="1283" max="1284" width="10.00390625" style="25" customWidth="1"/>
    <col min="1285" max="1285" width="10.140625" style="25" customWidth="1"/>
    <col min="1286" max="1524" width="11.421875" style="25" customWidth="1"/>
    <col min="1525" max="1525" width="4.7109375" style="25" customWidth="1"/>
    <col min="1526" max="1526" width="6.28125" style="25" customWidth="1"/>
    <col min="1527" max="1527" width="38.8515625" style="25" customWidth="1"/>
    <col min="1528" max="1528" width="7.00390625" style="25" customWidth="1"/>
    <col min="1529" max="1529" width="6.7109375" style="25" customWidth="1"/>
    <col min="1530" max="1530" width="7.421875" style="25" customWidth="1"/>
    <col min="1531" max="1531" width="6.8515625" style="25" customWidth="1"/>
    <col min="1532" max="1533" width="8.57421875" style="25" customWidth="1"/>
    <col min="1534" max="1534" width="7.7109375" style="25" customWidth="1"/>
    <col min="1535" max="1535" width="8.28125" style="25" customWidth="1"/>
    <col min="1536" max="1536" width="7.28125" style="25" customWidth="1"/>
    <col min="1537" max="1537" width="8.00390625" style="25" customWidth="1"/>
    <col min="1538" max="1538" width="9.421875" style="25" customWidth="1"/>
    <col min="1539" max="1540" width="10.00390625" style="25" customWidth="1"/>
    <col min="1541" max="1541" width="10.140625" style="25" customWidth="1"/>
    <col min="1542" max="1780" width="11.421875" style="25" customWidth="1"/>
    <col min="1781" max="1781" width="4.7109375" style="25" customWidth="1"/>
    <col min="1782" max="1782" width="6.28125" style="25" customWidth="1"/>
    <col min="1783" max="1783" width="38.8515625" style="25" customWidth="1"/>
    <col min="1784" max="1784" width="7.00390625" style="25" customWidth="1"/>
    <col min="1785" max="1785" width="6.7109375" style="25" customWidth="1"/>
    <col min="1786" max="1786" width="7.421875" style="25" customWidth="1"/>
    <col min="1787" max="1787" width="6.8515625" style="25" customWidth="1"/>
    <col min="1788" max="1789" width="8.57421875" style="25" customWidth="1"/>
    <col min="1790" max="1790" width="7.7109375" style="25" customWidth="1"/>
    <col min="1791" max="1791" width="8.28125" style="25" customWidth="1"/>
    <col min="1792" max="1792" width="7.28125" style="25" customWidth="1"/>
    <col min="1793" max="1793" width="8.00390625" style="25" customWidth="1"/>
    <col min="1794" max="1794" width="9.421875" style="25" customWidth="1"/>
    <col min="1795" max="1796" width="10.00390625" style="25" customWidth="1"/>
    <col min="1797" max="1797" width="10.140625" style="25" customWidth="1"/>
    <col min="1798" max="2036" width="11.421875" style="25" customWidth="1"/>
    <col min="2037" max="2037" width="4.7109375" style="25" customWidth="1"/>
    <col min="2038" max="2038" width="6.28125" style="25" customWidth="1"/>
    <col min="2039" max="2039" width="38.8515625" style="25" customWidth="1"/>
    <col min="2040" max="2040" width="7.00390625" style="25" customWidth="1"/>
    <col min="2041" max="2041" width="6.7109375" style="25" customWidth="1"/>
    <col min="2042" max="2042" width="7.421875" style="25" customWidth="1"/>
    <col min="2043" max="2043" width="6.8515625" style="25" customWidth="1"/>
    <col min="2044" max="2045" width="8.57421875" style="25" customWidth="1"/>
    <col min="2046" max="2046" width="7.7109375" style="25" customWidth="1"/>
    <col min="2047" max="2047" width="8.28125" style="25" customWidth="1"/>
    <col min="2048" max="2048" width="7.28125" style="25" customWidth="1"/>
    <col min="2049" max="2049" width="8.00390625" style="25" customWidth="1"/>
    <col min="2050" max="2050" width="9.421875" style="25" customWidth="1"/>
    <col min="2051" max="2052" width="10.00390625" style="25" customWidth="1"/>
    <col min="2053" max="2053" width="10.140625" style="25" customWidth="1"/>
    <col min="2054" max="2292" width="11.421875" style="25" customWidth="1"/>
    <col min="2293" max="2293" width="4.7109375" style="25" customWidth="1"/>
    <col min="2294" max="2294" width="6.28125" style="25" customWidth="1"/>
    <col min="2295" max="2295" width="38.8515625" style="25" customWidth="1"/>
    <col min="2296" max="2296" width="7.00390625" style="25" customWidth="1"/>
    <col min="2297" max="2297" width="6.7109375" style="25" customWidth="1"/>
    <col min="2298" max="2298" width="7.421875" style="25" customWidth="1"/>
    <col min="2299" max="2299" width="6.8515625" style="25" customWidth="1"/>
    <col min="2300" max="2301" width="8.57421875" style="25" customWidth="1"/>
    <col min="2302" max="2302" width="7.7109375" style="25" customWidth="1"/>
    <col min="2303" max="2303" width="8.28125" style="25" customWidth="1"/>
    <col min="2304" max="2304" width="7.28125" style="25" customWidth="1"/>
    <col min="2305" max="2305" width="8.00390625" style="25" customWidth="1"/>
    <col min="2306" max="2306" width="9.421875" style="25" customWidth="1"/>
    <col min="2307" max="2308" width="10.00390625" style="25" customWidth="1"/>
    <col min="2309" max="2309" width="10.140625" style="25" customWidth="1"/>
    <col min="2310" max="2548" width="11.421875" style="25" customWidth="1"/>
    <col min="2549" max="2549" width="4.7109375" style="25" customWidth="1"/>
    <col min="2550" max="2550" width="6.28125" style="25" customWidth="1"/>
    <col min="2551" max="2551" width="38.8515625" style="25" customWidth="1"/>
    <col min="2552" max="2552" width="7.00390625" style="25" customWidth="1"/>
    <col min="2553" max="2553" width="6.7109375" style="25" customWidth="1"/>
    <col min="2554" max="2554" width="7.421875" style="25" customWidth="1"/>
    <col min="2555" max="2555" width="6.8515625" style="25" customWidth="1"/>
    <col min="2556" max="2557" width="8.57421875" style="25" customWidth="1"/>
    <col min="2558" max="2558" width="7.7109375" style="25" customWidth="1"/>
    <col min="2559" max="2559" width="8.28125" style="25" customWidth="1"/>
    <col min="2560" max="2560" width="7.28125" style="25" customWidth="1"/>
    <col min="2561" max="2561" width="8.00390625" style="25" customWidth="1"/>
    <col min="2562" max="2562" width="9.421875" style="25" customWidth="1"/>
    <col min="2563" max="2564" width="10.00390625" style="25" customWidth="1"/>
    <col min="2565" max="2565" width="10.140625" style="25" customWidth="1"/>
    <col min="2566" max="2804" width="11.421875" style="25" customWidth="1"/>
    <col min="2805" max="2805" width="4.7109375" style="25" customWidth="1"/>
    <col min="2806" max="2806" width="6.28125" style="25" customWidth="1"/>
    <col min="2807" max="2807" width="38.8515625" style="25" customWidth="1"/>
    <col min="2808" max="2808" width="7.00390625" style="25" customWidth="1"/>
    <col min="2809" max="2809" width="6.7109375" style="25" customWidth="1"/>
    <col min="2810" max="2810" width="7.421875" style="25" customWidth="1"/>
    <col min="2811" max="2811" width="6.8515625" style="25" customWidth="1"/>
    <col min="2812" max="2813" width="8.57421875" style="25" customWidth="1"/>
    <col min="2814" max="2814" width="7.7109375" style="25" customWidth="1"/>
    <col min="2815" max="2815" width="8.28125" style="25" customWidth="1"/>
    <col min="2816" max="2816" width="7.28125" style="25" customWidth="1"/>
    <col min="2817" max="2817" width="8.00390625" style="25" customWidth="1"/>
    <col min="2818" max="2818" width="9.421875" style="25" customWidth="1"/>
    <col min="2819" max="2820" width="10.00390625" style="25" customWidth="1"/>
    <col min="2821" max="2821" width="10.140625" style="25" customWidth="1"/>
    <col min="2822" max="3060" width="11.421875" style="25" customWidth="1"/>
    <col min="3061" max="3061" width="4.7109375" style="25" customWidth="1"/>
    <col min="3062" max="3062" width="6.28125" style="25" customWidth="1"/>
    <col min="3063" max="3063" width="38.8515625" style="25" customWidth="1"/>
    <col min="3064" max="3064" width="7.00390625" style="25" customWidth="1"/>
    <col min="3065" max="3065" width="6.7109375" style="25" customWidth="1"/>
    <col min="3066" max="3066" width="7.421875" style="25" customWidth="1"/>
    <col min="3067" max="3067" width="6.8515625" style="25" customWidth="1"/>
    <col min="3068" max="3069" width="8.57421875" style="25" customWidth="1"/>
    <col min="3070" max="3070" width="7.7109375" style="25" customWidth="1"/>
    <col min="3071" max="3071" width="8.28125" style="25" customWidth="1"/>
    <col min="3072" max="3072" width="7.28125" style="25" customWidth="1"/>
    <col min="3073" max="3073" width="8.00390625" style="25" customWidth="1"/>
    <col min="3074" max="3074" width="9.421875" style="25" customWidth="1"/>
    <col min="3075" max="3076" width="10.00390625" style="25" customWidth="1"/>
    <col min="3077" max="3077" width="10.140625" style="25" customWidth="1"/>
    <col min="3078" max="3316" width="11.421875" style="25" customWidth="1"/>
    <col min="3317" max="3317" width="4.7109375" style="25" customWidth="1"/>
    <col min="3318" max="3318" width="6.28125" style="25" customWidth="1"/>
    <col min="3319" max="3319" width="38.8515625" style="25" customWidth="1"/>
    <col min="3320" max="3320" width="7.00390625" style="25" customWidth="1"/>
    <col min="3321" max="3321" width="6.7109375" style="25" customWidth="1"/>
    <col min="3322" max="3322" width="7.421875" style="25" customWidth="1"/>
    <col min="3323" max="3323" width="6.8515625" style="25" customWidth="1"/>
    <col min="3324" max="3325" width="8.57421875" style="25" customWidth="1"/>
    <col min="3326" max="3326" width="7.7109375" style="25" customWidth="1"/>
    <col min="3327" max="3327" width="8.28125" style="25" customWidth="1"/>
    <col min="3328" max="3328" width="7.28125" style="25" customWidth="1"/>
    <col min="3329" max="3329" width="8.00390625" style="25" customWidth="1"/>
    <col min="3330" max="3330" width="9.421875" style="25" customWidth="1"/>
    <col min="3331" max="3332" width="10.00390625" style="25" customWidth="1"/>
    <col min="3333" max="3333" width="10.140625" style="25" customWidth="1"/>
    <col min="3334" max="3572" width="11.421875" style="25" customWidth="1"/>
    <col min="3573" max="3573" width="4.7109375" style="25" customWidth="1"/>
    <col min="3574" max="3574" width="6.28125" style="25" customWidth="1"/>
    <col min="3575" max="3575" width="38.8515625" style="25" customWidth="1"/>
    <col min="3576" max="3576" width="7.00390625" style="25" customWidth="1"/>
    <col min="3577" max="3577" width="6.7109375" style="25" customWidth="1"/>
    <col min="3578" max="3578" width="7.421875" style="25" customWidth="1"/>
    <col min="3579" max="3579" width="6.8515625" style="25" customWidth="1"/>
    <col min="3580" max="3581" width="8.57421875" style="25" customWidth="1"/>
    <col min="3582" max="3582" width="7.7109375" style="25" customWidth="1"/>
    <col min="3583" max="3583" width="8.28125" style="25" customWidth="1"/>
    <col min="3584" max="3584" width="7.28125" style="25" customWidth="1"/>
    <col min="3585" max="3585" width="8.00390625" style="25" customWidth="1"/>
    <col min="3586" max="3586" width="9.421875" style="25" customWidth="1"/>
    <col min="3587" max="3588" width="10.00390625" style="25" customWidth="1"/>
    <col min="3589" max="3589" width="10.140625" style="25" customWidth="1"/>
    <col min="3590" max="3828" width="11.421875" style="25" customWidth="1"/>
    <col min="3829" max="3829" width="4.7109375" style="25" customWidth="1"/>
    <col min="3830" max="3830" width="6.28125" style="25" customWidth="1"/>
    <col min="3831" max="3831" width="38.8515625" style="25" customWidth="1"/>
    <col min="3832" max="3832" width="7.00390625" style="25" customWidth="1"/>
    <col min="3833" max="3833" width="6.7109375" style="25" customWidth="1"/>
    <col min="3834" max="3834" width="7.421875" style="25" customWidth="1"/>
    <col min="3835" max="3835" width="6.8515625" style="25" customWidth="1"/>
    <col min="3836" max="3837" width="8.57421875" style="25" customWidth="1"/>
    <col min="3838" max="3838" width="7.7109375" style="25" customWidth="1"/>
    <col min="3839" max="3839" width="8.28125" style="25" customWidth="1"/>
    <col min="3840" max="3840" width="7.28125" style="25" customWidth="1"/>
    <col min="3841" max="3841" width="8.00390625" style="25" customWidth="1"/>
    <col min="3842" max="3842" width="9.421875" style="25" customWidth="1"/>
    <col min="3843" max="3844" width="10.00390625" style="25" customWidth="1"/>
    <col min="3845" max="3845" width="10.140625" style="25" customWidth="1"/>
    <col min="3846" max="4084" width="11.421875" style="25" customWidth="1"/>
    <col min="4085" max="4085" width="4.7109375" style="25" customWidth="1"/>
    <col min="4086" max="4086" width="6.28125" style="25" customWidth="1"/>
    <col min="4087" max="4087" width="38.8515625" style="25" customWidth="1"/>
    <col min="4088" max="4088" width="7.00390625" style="25" customWidth="1"/>
    <col min="4089" max="4089" width="6.7109375" style="25" customWidth="1"/>
    <col min="4090" max="4090" width="7.421875" style="25" customWidth="1"/>
    <col min="4091" max="4091" width="6.8515625" style="25" customWidth="1"/>
    <col min="4092" max="4093" width="8.57421875" style="25" customWidth="1"/>
    <col min="4094" max="4094" width="7.7109375" style="25" customWidth="1"/>
    <col min="4095" max="4095" width="8.28125" style="25" customWidth="1"/>
    <col min="4096" max="4096" width="7.28125" style="25" customWidth="1"/>
    <col min="4097" max="4097" width="8.00390625" style="25" customWidth="1"/>
    <col min="4098" max="4098" width="9.421875" style="25" customWidth="1"/>
    <col min="4099" max="4100" width="10.00390625" style="25" customWidth="1"/>
    <col min="4101" max="4101" width="10.140625" style="25" customWidth="1"/>
    <col min="4102" max="4340" width="11.421875" style="25" customWidth="1"/>
    <col min="4341" max="4341" width="4.7109375" style="25" customWidth="1"/>
    <col min="4342" max="4342" width="6.28125" style="25" customWidth="1"/>
    <col min="4343" max="4343" width="38.8515625" style="25" customWidth="1"/>
    <col min="4344" max="4344" width="7.00390625" style="25" customWidth="1"/>
    <col min="4345" max="4345" width="6.7109375" style="25" customWidth="1"/>
    <col min="4346" max="4346" width="7.421875" style="25" customWidth="1"/>
    <col min="4347" max="4347" width="6.8515625" style="25" customWidth="1"/>
    <col min="4348" max="4349" width="8.57421875" style="25" customWidth="1"/>
    <col min="4350" max="4350" width="7.7109375" style="25" customWidth="1"/>
    <col min="4351" max="4351" width="8.28125" style="25" customWidth="1"/>
    <col min="4352" max="4352" width="7.28125" style="25" customWidth="1"/>
    <col min="4353" max="4353" width="8.00390625" style="25" customWidth="1"/>
    <col min="4354" max="4354" width="9.421875" style="25" customWidth="1"/>
    <col min="4355" max="4356" width="10.00390625" style="25" customWidth="1"/>
    <col min="4357" max="4357" width="10.140625" style="25" customWidth="1"/>
    <col min="4358" max="4596" width="11.421875" style="25" customWidth="1"/>
    <col min="4597" max="4597" width="4.7109375" style="25" customWidth="1"/>
    <col min="4598" max="4598" width="6.28125" style="25" customWidth="1"/>
    <col min="4599" max="4599" width="38.8515625" style="25" customWidth="1"/>
    <col min="4600" max="4600" width="7.00390625" style="25" customWidth="1"/>
    <col min="4601" max="4601" width="6.7109375" style="25" customWidth="1"/>
    <col min="4602" max="4602" width="7.421875" style="25" customWidth="1"/>
    <col min="4603" max="4603" width="6.8515625" style="25" customWidth="1"/>
    <col min="4604" max="4605" width="8.57421875" style="25" customWidth="1"/>
    <col min="4606" max="4606" width="7.7109375" style="25" customWidth="1"/>
    <col min="4607" max="4607" width="8.28125" style="25" customWidth="1"/>
    <col min="4608" max="4608" width="7.28125" style="25" customWidth="1"/>
    <col min="4609" max="4609" width="8.00390625" style="25" customWidth="1"/>
    <col min="4610" max="4610" width="9.421875" style="25" customWidth="1"/>
    <col min="4611" max="4612" width="10.00390625" style="25" customWidth="1"/>
    <col min="4613" max="4613" width="10.140625" style="25" customWidth="1"/>
    <col min="4614" max="4852" width="11.421875" style="25" customWidth="1"/>
    <col min="4853" max="4853" width="4.7109375" style="25" customWidth="1"/>
    <col min="4854" max="4854" width="6.28125" style="25" customWidth="1"/>
    <col min="4855" max="4855" width="38.8515625" style="25" customWidth="1"/>
    <col min="4856" max="4856" width="7.00390625" style="25" customWidth="1"/>
    <col min="4857" max="4857" width="6.7109375" style="25" customWidth="1"/>
    <col min="4858" max="4858" width="7.421875" style="25" customWidth="1"/>
    <col min="4859" max="4859" width="6.8515625" style="25" customWidth="1"/>
    <col min="4860" max="4861" width="8.57421875" style="25" customWidth="1"/>
    <col min="4862" max="4862" width="7.7109375" style="25" customWidth="1"/>
    <col min="4863" max="4863" width="8.28125" style="25" customWidth="1"/>
    <col min="4864" max="4864" width="7.28125" style="25" customWidth="1"/>
    <col min="4865" max="4865" width="8.00390625" style="25" customWidth="1"/>
    <col min="4866" max="4866" width="9.421875" style="25" customWidth="1"/>
    <col min="4867" max="4868" width="10.00390625" style="25" customWidth="1"/>
    <col min="4869" max="4869" width="10.140625" style="25" customWidth="1"/>
    <col min="4870" max="5108" width="11.421875" style="25" customWidth="1"/>
    <col min="5109" max="5109" width="4.7109375" style="25" customWidth="1"/>
    <col min="5110" max="5110" width="6.28125" style="25" customWidth="1"/>
    <col min="5111" max="5111" width="38.8515625" style="25" customWidth="1"/>
    <col min="5112" max="5112" width="7.00390625" style="25" customWidth="1"/>
    <col min="5113" max="5113" width="6.7109375" style="25" customWidth="1"/>
    <col min="5114" max="5114" width="7.421875" style="25" customWidth="1"/>
    <col min="5115" max="5115" width="6.8515625" style="25" customWidth="1"/>
    <col min="5116" max="5117" width="8.57421875" style="25" customWidth="1"/>
    <col min="5118" max="5118" width="7.7109375" style="25" customWidth="1"/>
    <col min="5119" max="5119" width="8.28125" style="25" customWidth="1"/>
    <col min="5120" max="5120" width="7.28125" style="25" customWidth="1"/>
    <col min="5121" max="5121" width="8.00390625" style="25" customWidth="1"/>
    <col min="5122" max="5122" width="9.421875" style="25" customWidth="1"/>
    <col min="5123" max="5124" width="10.00390625" style="25" customWidth="1"/>
    <col min="5125" max="5125" width="10.140625" style="25" customWidth="1"/>
    <col min="5126" max="5364" width="11.421875" style="25" customWidth="1"/>
    <col min="5365" max="5365" width="4.7109375" style="25" customWidth="1"/>
    <col min="5366" max="5366" width="6.28125" style="25" customWidth="1"/>
    <col min="5367" max="5367" width="38.8515625" style="25" customWidth="1"/>
    <col min="5368" max="5368" width="7.00390625" style="25" customWidth="1"/>
    <col min="5369" max="5369" width="6.7109375" style="25" customWidth="1"/>
    <col min="5370" max="5370" width="7.421875" style="25" customWidth="1"/>
    <col min="5371" max="5371" width="6.8515625" style="25" customWidth="1"/>
    <col min="5372" max="5373" width="8.57421875" style="25" customWidth="1"/>
    <col min="5374" max="5374" width="7.7109375" style="25" customWidth="1"/>
    <col min="5375" max="5375" width="8.28125" style="25" customWidth="1"/>
    <col min="5376" max="5376" width="7.28125" style="25" customWidth="1"/>
    <col min="5377" max="5377" width="8.00390625" style="25" customWidth="1"/>
    <col min="5378" max="5378" width="9.421875" style="25" customWidth="1"/>
    <col min="5379" max="5380" width="10.00390625" style="25" customWidth="1"/>
    <col min="5381" max="5381" width="10.140625" style="25" customWidth="1"/>
    <col min="5382" max="5620" width="11.421875" style="25" customWidth="1"/>
    <col min="5621" max="5621" width="4.7109375" style="25" customWidth="1"/>
    <col min="5622" max="5622" width="6.28125" style="25" customWidth="1"/>
    <col min="5623" max="5623" width="38.8515625" style="25" customWidth="1"/>
    <col min="5624" max="5624" width="7.00390625" style="25" customWidth="1"/>
    <col min="5625" max="5625" width="6.7109375" style="25" customWidth="1"/>
    <col min="5626" max="5626" width="7.421875" style="25" customWidth="1"/>
    <col min="5627" max="5627" width="6.8515625" style="25" customWidth="1"/>
    <col min="5628" max="5629" width="8.57421875" style="25" customWidth="1"/>
    <col min="5630" max="5630" width="7.7109375" style="25" customWidth="1"/>
    <col min="5631" max="5631" width="8.28125" style="25" customWidth="1"/>
    <col min="5632" max="5632" width="7.28125" style="25" customWidth="1"/>
    <col min="5633" max="5633" width="8.00390625" style="25" customWidth="1"/>
    <col min="5634" max="5634" width="9.421875" style="25" customWidth="1"/>
    <col min="5635" max="5636" width="10.00390625" style="25" customWidth="1"/>
    <col min="5637" max="5637" width="10.140625" style="25" customWidth="1"/>
    <col min="5638" max="5876" width="11.421875" style="25" customWidth="1"/>
    <col min="5877" max="5877" width="4.7109375" style="25" customWidth="1"/>
    <col min="5878" max="5878" width="6.28125" style="25" customWidth="1"/>
    <col min="5879" max="5879" width="38.8515625" style="25" customWidth="1"/>
    <col min="5880" max="5880" width="7.00390625" style="25" customWidth="1"/>
    <col min="5881" max="5881" width="6.7109375" style="25" customWidth="1"/>
    <col min="5882" max="5882" width="7.421875" style="25" customWidth="1"/>
    <col min="5883" max="5883" width="6.8515625" style="25" customWidth="1"/>
    <col min="5884" max="5885" width="8.57421875" style="25" customWidth="1"/>
    <col min="5886" max="5886" width="7.7109375" style="25" customWidth="1"/>
    <col min="5887" max="5887" width="8.28125" style="25" customWidth="1"/>
    <col min="5888" max="5888" width="7.28125" style="25" customWidth="1"/>
    <col min="5889" max="5889" width="8.00390625" style="25" customWidth="1"/>
    <col min="5890" max="5890" width="9.421875" style="25" customWidth="1"/>
    <col min="5891" max="5892" width="10.00390625" style="25" customWidth="1"/>
    <col min="5893" max="5893" width="10.140625" style="25" customWidth="1"/>
    <col min="5894" max="6132" width="11.421875" style="25" customWidth="1"/>
    <col min="6133" max="6133" width="4.7109375" style="25" customWidth="1"/>
    <col min="6134" max="6134" width="6.28125" style="25" customWidth="1"/>
    <col min="6135" max="6135" width="38.8515625" style="25" customWidth="1"/>
    <col min="6136" max="6136" width="7.00390625" style="25" customWidth="1"/>
    <col min="6137" max="6137" width="6.7109375" style="25" customWidth="1"/>
    <col min="6138" max="6138" width="7.421875" style="25" customWidth="1"/>
    <col min="6139" max="6139" width="6.8515625" style="25" customWidth="1"/>
    <col min="6140" max="6141" width="8.57421875" style="25" customWidth="1"/>
    <col min="6142" max="6142" width="7.7109375" style="25" customWidth="1"/>
    <col min="6143" max="6143" width="8.28125" style="25" customWidth="1"/>
    <col min="6144" max="6144" width="7.28125" style="25" customWidth="1"/>
    <col min="6145" max="6145" width="8.00390625" style="25" customWidth="1"/>
    <col min="6146" max="6146" width="9.421875" style="25" customWidth="1"/>
    <col min="6147" max="6148" width="10.00390625" style="25" customWidth="1"/>
    <col min="6149" max="6149" width="10.140625" style="25" customWidth="1"/>
    <col min="6150" max="6388" width="11.421875" style="25" customWidth="1"/>
    <col min="6389" max="6389" width="4.7109375" style="25" customWidth="1"/>
    <col min="6390" max="6390" width="6.28125" style="25" customWidth="1"/>
    <col min="6391" max="6391" width="38.8515625" style="25" customWidth="1"/>
    <col min="6392" max="6392" width="7.00390625" style="25" customWidth="1"/>
    <col min="6393" max="6393" width="6.7109375" style="25" customWidth="1"/>
    <col min="6394" max="6394" width="7.421875" style="25" customWidth="1"/>
    <col min="6395" max="6395" width="6.8515625" style="25" customWidth="1"/>
    <col min="6396" max="6397" width="8.57421875" style="25" customWidth="1"/>
    <col min="6398" max="6398" width="7.7109375" style="25" customWidth="1"/>
    <col min="6399" max="6399" width="8.28125" style="25" customWidth="1"/>
    <col min="6400" max="6400" width="7.28125" style="25" customWidth="1"/>
    <col min="6401" max="6401" width="8.00390625" style="25" customWidth="1"/>
    <col min="6402" max="6402" width="9.421875" style="25" customWidth="1"/>
    <col min="6403" max="6404" width="10.00390625" style="25" customWidth="1"/>
    <col min="6405" max="6405" width="10.140625" style="25" customWidth="1"/>
    <col min="6406" max="6644" width="11.421875" style="25" customWidth="1"/>
    <col min="6645" max="6645" width="4.7109375" style="25" customWidth="1"/>
    <col min="6646" max="6646" width="6.28125" style="25" customWidth="1"/>
    <col min="6647" max="6647" width="38.8515625" style="25" customWidth="1"/>
    <col min="6648" max="6648" width="7.00390625" style="25" customWidth="1"/>
    <col min="6649" max="6649" width="6.7109375" style="25" customWidth="1"/>
    <col min="6650" max="6650" width="7.421875" style="25" customWidth="1"/>
    <col min="6651" max="6651" width="6.8515625" style="25" customWidth="1"/>
    <col min="6652" max="6653" width="8.57421875" style="25" customWidth="1"/>
    <col min="6654" max="6654" width="7.7109375" style="25" customWidth="1"/>
    <col min="6655" max="6655" width="8.28125" style="25" customWidth="1"/>
    <col min="6656" max="6656" width="7.28125" style="25" customWidth="1"/>
    <col min="6657" max="6657" width="8.00390625" style="25" customWidth="1"/>
    <col min="6658" max="6658" width="9.421875" style="25" customWidth="1"/>
    <col min="6659" max="6660" width="10.00390625" style="25" customWidth="1"/>
    <col min="6661" max="6661" width="10.140625" style="25" customWidth="1"/>
    <col min="6662" max="6900" width="11.421875" style="25" customWidth="1"/>
    <col min="6901" max="6901" width="4.7109375" style="25" customWidth="1"/>
    <col min="6902" max="6902" width="6.28125" style="25" customWidth="1"/>
    <col min="6903" max="6903" width="38.8515625" style="25" customWidth="1"/>
    <col min="6904" max="6904" width="7.00390625" style="25" customWidth="1"/>
    <col min="6905" max="6905" width="6.7109375" style="25" customWidth="1"/>
    <col min="6906" max="6906" width="7.421875" style="25" customWidth="1"/>
    <col min="6907" max="6907" width="6.8515625" style="25" customWidth="1"/>
    <col min="6908" max="6909" width="8.57421875" style="25" customWidth="1"/>
    <col min="6910" max="6910" width="7.7109375" style="25" customWidth="1"/>
    <col min="6911" max="6911" width="8.28125" style="25" customWidth="1"/>
    <col min="6912" max="6912" width="7.28125" style="25" customWidth="1"/>
    <col min="6913" max="6913" width="8.00390625" style="25" customWidth="1"/>
    <col min="6914" max="6914" width="9.421875" style="25" customWidth="1"/>
    <col min="6915" max="6916" width="10.00390625" style="25" customWidth="1"/>
    <col min="6917" max="6917" width="10.140625" style="25" customWidth="1"/>
    <col min="6918" max="7156" width="11.421875" style="25" customWidth="1"/>
    <col min="7157" max="7157" width="4.7109375" style="25" customWidth="1"/>
    <col min="7158" max="7158" width="6.28125" style="25" customWidth="1"/>
    <col min="7159" max="7159" width="38.8515625" style="25" customWidth="1"/>
    <col min="7160" max="7160" width="7.00390625" style="25" customWidth="1"/>
    <col min="7161" max="7161" width="6.7109375" style="25" customWidth="1"/>
    <col min="7162" max="7162" width="7.421875" style="25" customWidth="1"/>
    <col min="7163" max="7163" width="6.8515625" style="25" customWidth="1"/>
    <col min="7164" max="7165" width="8.57421875" style="25" customWidth="1"/>
    <col min="7166" max="7166" width="7.7109375" style="25" customWidth="1"/>
    <col min="7167" max="7167" width="8.28125" style="25" customWidth="1"/>
    <col min="7168" max="7168" width="7.28125" style="25" customWidth="1"/>
    <col min="7169" max="7169" width="8.00390625" style="25" customWidth="1"/>
    <col min="7170" max="7170" width="9.421875" style="25" customWidth="1"/>
    <col min="7171" max="7172" width="10.00390625" style="25" customWidth="1"/>
    <col min="7173" max="7173" width="10.140625" style="25" customWidth="1"/>
    <col min="7174" max="7412" width="11.421875" style="25" customWidth="1"/>
    <col min="7413" max="7413" width="4.7109375" style="25" customWidth="1"/>
    <col min="7414" max="7414" width="6.28125" style="25" customWidth="1"/>
    <col min="7415" max="7415" width="38.8515625" style="25" customWidth="1"/>
    <col min="7416" max="7416" width="7.00390625" style="25" customWidth="1"/>
    <col min="7417" max="7417" width="6.7109375" style="25" customWidth="1"/>
    <col min="7418" max="7418" width="7.421875" style="25" customWidth="1"/>
    <col min="7419" max="7419" width="6.8515625" style="25" customWidth="1"/>
    <col min="7420" max="7421" width="8.57421875" style="25" customWidth="1"/>
    <col min="7422" max="7422" width="7.7109375" style="25" customWidth="1"/>
    <col min="7423" max="7423" width="8.28125" style="25" customWidth="1"/>
    <col min="7424" max="7424" width="7.28125" style="25" customWidth="1"/>
    <col min="7425" max="7425" width="8.00390625" style="25" customWidth="1"/>
    <col min="7426" max="7426" width="9.421875" style="25" customWidth="1"/>
    <col min="7427" max="7428" width="10.00390625" style="25" customWidth="1"/>
    <col min="7429" max="7429" width="10.140625" style="25" customWidth="1"/>
    <col min="7430" max="7668" width="11.421875" style="25" customWidth="1"/>
    <col min="7669" max="7669" width="4.7109375" style="25" customWidth="1"/>
    <col min="7670" max="7670" width="6.28125" style="25" customWidth="1"/>
    <col min="7671" max="7671" width="38.8515625" style="25" customWidth="1"/>
    <col min="7672" max="7672" width="7.00390625" style="25" customWidth="1"/>
    <col min="7673" max="7673" width="6.7109375" style="25" customWidth="1"/>
    <col min="7674" max="7674" width="7.421875" style="25" customWidth="1"/>
    <col min="7675" max="7675" width="6.8515625" style="25" customWidth="1"/>
    <col min="7676" max="7677" width="8.57421875" style="25" customWidth="1"/>
    <col min="7678" max="7678" width="7.7109375" style="25" customWidth="1"/>
    <col min="7679" max="7679" width="8.28125" style="25" customWidth="1"/>
    <col min="7680" max="7680" width="7.28125" style="25" customWidth="1"/>
    <col min="7681" max="7681" width="8.00390625" style="25" customWidth="1"/>
    <col min="7682" max="7682" width="9.421875" style="25" customWidth="1"/>
    <col min="7683" max="7684" width="10.00390625" style="25" customWidth="1"/>
    <col min="7685" max="7685" width="10.140625" style="25" customWidth="1"/>
    <col min="7686" max="7924" width="11.421875" style="25" customWidth="1"/>
    <col min="7925" max="7925" width="4.7109375" style="25" customWidth="1"/>
    <col min="7926" max="7926" width="6.28125" style="25" customWidth="1"/>
    <col min="7927" max="7927" width="38.8515625" style="25" customWidth="1"/>
    <col min="7928" max="7928" width="7.00390625" style="25" customWidth="1"/>
    <col min="7929" max="7929" width="6.7109375" style="25" customWidth="1"/>
    <col min="7930" max="7930" width="7.421875" style="25" customWidth="1"/>
    <col min="7931" max="7931" width="6.8515625" style="25" customWidth="1"/>
    <col min="7932" max="7933" width="8.57421875" style="25" customWidth="1"/>
    <col min="7934" max="7934" width="7.7109375" style="25" customWidth="1"/>
    <col min="7935" max="7935" width="8.28125" style="25" customWidth="1"/>
    <col min="7936" max="7936" width="7.28125" style="25" customWidth="1"/>
    <col min="7937" max="7937" width="8.00390625" style="25" customWidth="1"/>
    <col min="7938" max="7938" width="9.421875" style="25" customWidth="1"/>
    <col min="7939" max="7940" width="10.00390625" style="25" customWidth="1"/>
    <col min="7941" max="7941" width="10.140625" style="25" customWidth="1"/>
    <col min="7942" max="8180" width="11.421875" style="25" customWidth="1"/>
    <col min="8181" max="8181" width="4.7109375" style="25" customWidth="1"/>
    <col min="8182" max="8182" width="6.28125" style="25" customWidth="1"/>
    <col min="8183" max="8183" width="38.8515625" style="25" customWidth="1"/>
    <col min="8184" max="8184" width="7.00390625" style="25" customWidth="1"/>
    <col min="8185" max="8185" width="6.7109375" style="25" customWidth="1"/>
    <col min="8186" max="8186" width="7.421875" style="25" customWidth="1"/>
    <col min="8187" max="8187" width="6.8515625" style="25" customWidth="1"/>
    <col min="8188" max="8189" width="8.57421875" style="25" customWidth="1"/>
    <col min="8190" max="8190" width="7.7109375" style="25" customWidth="1"/>
    <col min="8191" max="8191" width="8.28125" style="25" customWidth="1"/>
    <col min="8192" max="8192" width="7.28125" style="25" customWidth="1"/>
    <col min="8193" max="8193" width="8.00390625" style="25" customWidth="1"/>
    <col min="8194" max="8194" width="9.421875" style="25" customWidth="1"/>
    <col min="8195" max="8196" width="10.00390625" style="25" customWidth="1"/>
    <col min="8197" max="8197" width="10.140625" style="25" customWidth="1"/>
    <col min="8198" max="8436" width="11.421875" style="25" customWidth="1"/>
    <col min="8437" max="8437" width="4.7109375" style="25" customWidth="1"/>
    <col min="8438" max="8438" width="6.28125" style="25" customWidth="1"/>
    <col min="8439" max="8439" width="38.8515625" style="25" customWidth="1"/>
    <col min="8440" max="8440" width="7.00390625" style="25" customWidth="1"/>
    <col min="8441" max="8441" width="6.7109375" style="25" customWidth="1"/>
    <col min="8442" max="8442" width="7.421875" style="25" customWidth="1"/>
    <col min="8443" max="8443" width="6.8515625" style="25" customWidth="1"/>
    <col min="8444" max="8445" width="8.57421875" style="25" customWidth="1"/>
    <col min="8446" max="8446" width="7.7109375" style="25" customWidth="1"/>
    <col min="8447" max="8447" width="8.28125" style="25" customWidth="1"/>
    <col min="8448" max="8448" width="7.28125" style="25" customWidth="1"/>
    <col min="8449" max="8449" width="8.00390625" style="25" customWidth="1"/>
    <col min="8450" max="8450" width="9.421875" style="25" customWidth="1"/>
    <col min="8451" max="8452" width="10.00390625" style="25" customWidth="1"/>
    <col min="8453" max="8453" width="10.140625" style="25" customWidth="1"/>
    <col min="8454" max="8692" width="11.421875" style="25" customWidth="1"/>
    <col min="8693" max="8693" width="4.7109375" style="25" customWidth="1"/>
    <col min="8694" max="8694" width="6.28125" style="25" customWidth="1"/>
    <col min="8695" max="8695" width="38.8515625" style="25" customWidth="1"/>
    <col min="8696" max="8696" width="7.00390625" style="25" customWidth="1"/>
    <col min="8697" max="8697" width="6.7109375" style="25" customWidth="1"/>
    <col min="8698" max="8698" width="7.421875" style="25" customWidth="1"/>
    <col min="8699" max="8699" width="6.8515625" style="25" customWidth="1"/>
    <col min="8700" max="8701" width="8.57421875" style="25" customWidth="1"/>
    <col min="8702" max="8702" width="7.7109375" style="25" customWidth="1"/>
    <col min="8703" max="8703" width="8.28125" style="25" customWidth="1"/>
    <col min="8704" max="8704" width="7.28125" style="25" customWidth="1"/>
    <col min="8705" max="8705" width="8.00390625" style="25" customWidth="1"/>
    <col min="8706" max="8706" width="9.421875" style="25" customWidth="1"/>
    <col min="8707" max="8708" width="10.00390625" style="25" customWidth="1"/>
    <col min="8709" max="8709" width="10.140625" style="25" customWidth="1"/>
    <col min="8710" max="8948" width="11.421875" style="25" customWidth="1"/>
    <col min="8949" max="8949" width="4.7109375" style="25" customWidth="1"/>
    <col min="8950" max="8950" width="6.28125" style="25" customWidth="1"/>
    <col min="8951" max="8951" width="38.8515625" style="25" customWidth="1"/>
    <col min="8952" max="8952" width="7.00390625" style="25" customWidth="1"/>
    <col min="8953" max="8953" width="6.7109375" style="25" customWidth="1"/>
    <col min="8954" max="8954" width="7.421875" style="25" customWidth="1"/>
    <col min="8955" max="8955" width="6.8515625" style="25" customWidth="1"/>
    <col min="8956" max="8957" width="8.57421875" style="25" customWidth="1"/>
    <col min="8958" max="8958" width="7.7109375" style="25" customWidth="1"/>
    <col min="8959" max="8959" width="8.28125" style="25" customWidth="1"/>
    <col min="8960" max="8960" width="7.28125" style="25" customWidth="1"/>
    <col min="8961" max="8961" width="8.00390625" style="25" customWidth="1"/>
    <col min="8962" max="8962" width="9.421875" style="25" customWidth="1"/>
    <col min="8963" max="8964" width="10.00390625" style="25" customWidth="1"/>
    <col min="8965" max="8965" width="10.140625" style="25" customWidth="1"/>
    <col min="8966" max="9204" width="11.421875" style="25" customWidth="1"/>
    <col min="9205" max="9205" width="4.7109375" style="25" customWidth="1"/>
    <col min="9206" max="9206" width="6.28125" style="25" customWidth="1"/>
    <col min="9207" max="9207" width="38.8515625" style="25" customWidth="1"/>
    <col min="9208" max="9208" width="7.00390625" style="25" customWidth="1"/>
    <col min="9209" max="9209" width="6.7109375" style="25" customWidth="1"/>
    <col min="9210" max="9210" width="7.421875" style="25" customWidth="1"/>
    <col min="9211" max="9211" width="6.8515625" style="25" customWidth="1"/>
    <col min="9212" max="9213" width="8.57421875" style="25" customWidth="1"/>
    <col min="9214" max="9214" width="7.7109375" style="25" customWidth="1"/>
    <col min="9215" max="9215" width="8.28125" style="25" customWidth="1"/>
    <col min="9216" max="9216" width="7.28125" style="25" customWidth="1"/>
    <col min="9217" max="9217" width="8.00390625" style="25" customWidth="1"/>
    <col min="9218" max="9218" width="9.421875" style="25" customWidth="1"/>
    <col min="9219" max="9220" width="10.00390625" style="25" customWidth="1"/>
    <col min="9221" max="9221" width="10.140625" style="25" customWidth="1"/>
    <col min="9222" max="9460" width="11.421875" style="25" customWidth="1"/>
    <col min="9461" max="9461" width="4.7109375" style="25" customWidth="1"/>
    <col min="9462" max="9462" width="6.28125" style="25" customWidth="1"/>
    <col min="9463" max="9463" width="38.8515625" style="25" customWidth="1"/>
    <col min="9464" max="9464" width="7.00390625" style="25" customWidth="1"/>
    <col min="9465" max="9465" width="6.7109375" style="25" customWidth="1"/>
    <col min="9466" max="9466" width="7.421875" style="25" customWidth="1"/>
    <col min="9467" max="9467" width="6.8515625" style="25" customWidth="1"/>
    <col min="9468" max="9469" width="8.57421875" style="25" customWidth="1"/>
    <col min="9470" max="9470" width="7.7109375" style="25" customWidth="1"/>
    <col min="9471" max="9471" width="8.28125" style="25" customWidth="1"/>
    <col min="9472" max="9472" width="7.28125" style="25" customWidth="1"/>
    <col min="9473" max="9473" width="8.00390625" style="25" customWidth="1"/>
    <col min="9474" max="9474" width="9.421875" style="25" customWidth="1"/>
    <col min="9475" max="9476" width="10.00390625" style="25" customWidth="1"/>
    <col min="9477" max="9477" width="10.140625" style="25" customWidth="1"/>
    <col min="9478" max="9716" width="11.421875" style="25" customWidth="1"/>
    <col min="9717" max="9717" width="4.7109375" style="25" customWidth="1"/>
    <col min="9718" max="9718" width="6.28125" style="25" customWidth="1"/>
    <col min="9719" max="9719" width="38.8515625" style="25" customWidth="1"/>
    <col min="9720" max="9720" width="7.00390625" style="25" customWidth="1"/>
    <col min="9721" max="9721" width="6.7109375" style="25" customWidth="1"/>
    <col min="9722" max="9722" width="7.421875" style="25" customWidth="1"/>
    <col min="9723" max="9723" width="6.8515625" style="25" customWidth="1"/>
    <col min="9724" max="9725" width="8.57421875" style="25" customWidth="1"/>
    <col min="9726" max="9726" width="7.7109375" style="25" customWidth="1"/>
    <col min="9727" max="9727" width="8.28125" style="25" customWidth="1"/>
    <col min="9728" max="9728" width="7.28125" style="25" customWidth="1"/>
    <col min="9729" max="9729" width="8.00390625" style="25" customWidth="1"/>
    <col min="9730" max="9730" width="9.421875" style="25" customWidth="1"/>
    <col min="9731" max="9732" width="10.00390625" style="25" customWidth="1"/>
    <col min="9733" max="9733" width="10.140625" style="25" customWidth="1"/>
    <col min="9734" max="9972" width="11.421875" style="25" customWidth="1"/>
    <col min="9973" max="9973" width="4.7109375" style="25" customWidth="1"/>
    <col min="9974" max="9974" width="6.28125" style="25" customWidth="1"/>
    <col min="9975" max="9975" width="38.8515625" style="25" customWidth="1"/>
    <col min="9976" max="9976" width="7.00390625" style="25" customWidth="1"/>
    <col min="9977" max="9977" width="6.7109375" style="25" customWidth="1"/>
    <col min="9978" max="9978" width="7.421875" style="25" customWidth="1"/>
    <col min="9979" max="9979" width="6.8515625" style="25" customWidth="1"/>
    <col min="9980" max="9981" width="8.57421875" style="25" customWidth="1"/>
    <col min="9982" max="9982" width="7.7109375" style="25" customWidth="1"/>
    <col min="9983" max="9983" width="8.28125" style="25" customWidth="1"/>
    <col min="9984" max="9984" width="7.28125" style="25" customWidth="1"/>
    <col min="9985" max="9985" width="8.00390625" style="25" customWidth="1"/>
    <col min="9986" max="9986" width="9.421875" style="25" customWidth="1"/>
    <col min="9987" max="9988" width="10.00390625" style="25" customWidth="1"/>
    <col min="9989" max="9989" width="10.140625" style="25" customWidth="1"/>
    <col min="9990" max="10228" width="11.421875" style="25" customWidth="1"/>
    <col min="10229" max="10229" width="4.7109375" style="25" customWidth="1"/>
    <col min="10230" max="10230" width="6.28125" style="25" customWidth="1"/>
    <col min="10231" max="10231" width="38.8515625" style="25" customWidth="1"/>
    <col min="10232" max="10232" width="7.00390625" style="25" customWidth="1"/>
    <col min="10233" max="10233" width="6.7109375" style="25" customWidth="1"/>
    <col min="10234" max="10234" width="7.421875" style="25" customWidth="1"/>
    <col min="10235" max="10235" width="6.8515625" style="25" customWidth="1"/>
    <col min="10236" max="10237" width="8.57421875" style="25" customWidth="1"/>
    <col min="10238" max="10238" width="7.7109375" style="25" customWidth="1"/>
    <col min="10239" max="10239" width="8.28125" style="25" customWidth="1"/>
    <col min="10240" max="10240" width="7.28125" style="25" customWidth="1"/>
    <col min="10241" max="10241" width="8.00390625" style="25" customWidth="1"/>
    <col min="10242" max="10242" width="9.421875" style="25" customWidth="1"/>
    <col min="10243" max="10244" width="10.00390625" style="25" customWidth="1"/>
    <col min="10245" max="10245" width="10.140625" style="25" customWidth="1"/>
    <col min="10246" max="10484" width="11.421875" style="25" customWidth="1"/>
    <col min="10485" max="10485" width="4.7109375" style="25" customWidth="1"/>
    <col min="10486" max="10486" width="6.28125" style="25" customWidth="1"/>
    <col min="10487" max="10487" width="38.8515625" style="25" customWidth="1"/>
    <col min="10488" max="10488" width="7.00390625" style="25" customWidth="1"/>
    <col min="10489" max="10489" width="6.7109375" style="25" customWidth="1"/>
    <col min="10490" max="10490" width="7.421875" style="25" customWidth="1"/>
    <col min="10491" max="10491" width="6.8515625" style="25" customWidth="1"/>
    <col min="10492" max="10493" width="8.57421875" style="25" customWidth="1"/>
    <col min="10494" max="10494" width="7.7109375" style="25" customWidth="1"/>
    <col min="10495" max="10495" width="8.28125" style="25" customWidth="1"/>
    <col min="10496" max="10496" width="7.28125" style="25" customWidth="1"/>
    <col min="10497" max="10497" width="8.00390625" style="25" customWidth="1"/>
    <col min="10498" max="10498" width="9.421875" style="25" customWidth="1"/>
    <col min="10499" max="10500" width="10.00390625" style="25" customWidth="1"/>
    <col min="10501" max="10501" width="10.140625" style="25" customWidth="1"/>
    <col min="10502" max="10740" width="11.421875" style="25" customWidth="1"/>
    <col min="10741" max="10741" width="4.7109375" style="25" customWidth="1"/>
    <col min="10742" max="10742" width="6.28125" style="25" customWidth="1"/>
    <col min="10743" max="10743" width="38.8515625" style="25" customWidth="1"/>
    <col min="10744" max="10744" width="7.00390625" style="25" customWidth="1"/>
    <col min="10745" max="10745" width="6.7109375" style="25" customWidth="1"/>
    <col min="10746" max="10746" width="7.421875" style="25" customWidth="1"/>
    <col min="10747" max="10747" width="6.8515625" style="25" customWidth="1"/>
    <col min="10748" max="10749" width="8.57421875" style="25" customWidth="1"/>
    <col min="10750" max="10750" width="7.7109375" style="25" customWidth="1"/>
    <col min="10751" max="10751" width="8.28125" style="25" customWidth="1"/>
    <col min="10752" max="10752" width="7.28125" style="25" customWidth="1"/>
    <col min="10753" max="10753" width="8.00390625" style="25" customWidth="1"/>
    <col min="10754" max="10754" width="9.421875" style="25" customWidth="1"/>
    <col min="10755" max="10756" width="10.00390625" style="25" customWidth="1"/>
    <col min="10757" max="10757" width="10.140625" style="25" customWidth="1"/>
    <col min="10758" max="10996" width="11.421875" style="25" customWidth="1"/>
    <col min="10997" max="10997" width="4.7109375" style="25" customWidth="1"/>
    <col min="10998" max="10998" width="6.28125" style="25" customWidth="1"/>
    <col min="10999" max="10999" width="38.8515625" style="25" customWidth="1"/>
    <col min="11000" max="11000" width="7.00390625" style="25" customWidth="1"/>
    <col min="11001" max="11001" width="6.7109375" style="25" customWidth="1"/>
    <col min="11002" max="11002" width="7.421875" style="25" customWidth="1"/>
    <col min="11003" max="11003" width="6.8515625" style="25" customWidth="1"/>
    <col min="11004" max="11005" width="8.57421875" style="25" customWidth="1"/>
    <col min="11006" max="11006" width="7.7109375" style="25" customWidth="1"/>
    <col min="11007" max="11007" width="8.28125" style="25" customWidth="1"/>
    <col min="11008" max="11008" width="7.28125" style="25" customWidth="1"/>
    <col min="11009" max="11009" width="8.00390625" style="25" customWidth="1"/>
    <col min="11010" max="11010" width="9.421875" style="25" customWidth="1"/>
    <col min="11011" max="11012" width="10.00390625" style="25" customWidth="1"/>
    <col min="11013" max="11013" width="10.140625" style="25" customWidth="1"/>
    <col min="11014" max="11252" width="11.421875" style="25" customWidth="1"/>
    <col min="11253" max="11253" width="4.7109375" style="25" customWidth="1"/>
    <col min="11254" max="11254" width="6.28125" style="25" customWidth="1"/>
    <col min="11255" max="11255" width="38.8515625" style="25" customWidth="1"/>
    <col min="11256" max="11256" width="7.00390625" style="25" customWidth="1"/>
    <col min="11257" max="11257" width="6.7109375" style="25" customWidth="1"/>
    <col min="11258" max="11258" width="7.421875" style="25" customWidth="1"/>
    <col min="11259" max="11259" width="6.8515625" style="25" customWidth="1"/>
    <col min="11260" max="11261" width="8.57421875" style="25" customWidth="1"/>
    <col min="11262" max="11262" width="7.7109375" style="25" customWidth="1"/>
    <col min="11263" max="11263" width="8.28125" style="25" customWidth="1"/>
    <col min="11264" max="11264" width="7.28125" style="25" customWidth="1"/>
    <col min="11265" max="11265" width="8.00390625" style="25" customWidth="1"/>
    <col min="11266" max="11266" width="9.421875" style="25" customWidth="1"/>
    <col min="11267" max="11268" width="10.00390625" style="25" customWidth="1"/>
    <col min="11269" max="11269" width="10.140625" style="25" customWidth="1"/>
    <col min="11270" max="11508" width="11.421875" style="25" customWidth="1"/>
    <col min="11509" max="11509" width="4.7109375" style="25" customWidth="1"/>
    <col min="11510" max="11510" width="6.28125" style="25" customWidth="1"/>
    <col min="11511" max="11511" width="38.8515625" style="25" customWidth="1"/>
    <col min="11512" max="11512" width="7.00390625" style="25" customWidth="1"/>
    <col min="11513" max="11513" width="6.7109375" style="25" customWidth="1"/>
    <col min="11514" max="11514" width="7.421875" style="25" customWidth="1"/>
    <col min="11515" max="11515" width="6.8515625" style="25" customWidth="1"/>
    <col min="11516" max="11517" width="8.57421875" style="25" customWidth="1"/>
    <col min="11518" max="11518" width="7.7109375" style="25" customWidth="1"/>
    <col min="11519" max="11519" width="8.28125" style="25" customWidth="1"/>
    <col min="11520" max="11520" width="7.28125" style="25" customWidth="1"/>
    <col min="11521" max="11521" width="8.00390625" style="25" customWidth="1"/>
    <col min="11522" max="11522" width="9.421875" style="25" customWidth="1"/>
    <col min="11523" max="11524" width="10.00390625" style="25" customWidth="1"/>
    <col min="11525" max="11525" width="10.140625" style="25" customWidth="1"/>
    <col min="11526" max="11764" width="11.421875" style="25" customWidth="1"/>
    <col min="11765" max="11765" width="4.7109375" style="25" customWidth="1"/>
    <col min="11766" max="11766" width="6.28125" style="25" customWidth="1"/>
    <col min="11767" max="11767" width="38.8515625" style="25" customWidth="1"/>
    <col min="11768" max="11768" width="7.00390625" style="25" customWidth="1"/>
    <col min="11769" max="11769" width="6.7109375" style="25" customWidth="1"/>
    <col min="11770" max="11770" width="7.421875" style="25" customWidth="1"/>
    <col min="11771" max="11771" width="6.8515625" style="25" customWidth="1"/>
    <col min="11772" max="11773" width="8.57421875" style="25" customWidth="1"/>
    <col min="11774" max="11774" width="7.7109375" style="25" customWidth="1"/>
    <col min="11775" max="11775" width="8.28125" style="25" customWidth="1"/>
    <col min="11776" max="11776" width="7.28125" style="25" customWidth="1"/>
    <col min="11777" max="11777" width="8.00390625" style="25" customWidth="1"/>
    <col min="11778" max="11778" width="9.421875" style="25" customWidth="1"/>
    <col min="11779" max="11780" width="10.00390625" style="25" customWidth="1"/>
    <col min="11781" max="11781" width="10.140625" style="25" customWidth="1"/>
    <col min="11782" max="12020" width="11.421875" style="25" customWidth="1"/>
    <col min="12021" max="12021" width="4.7109375" style="25" customWidth="1"/>
    <col min="12022" max="12022" width="6.28125" style="25" customWidth="1"/>
    <col min="12023" max="12023" width="38.8515625" style="25" customWidth="1"/>
    <col min="12024" max="12024" width="7.00390625" style="25" customWidth="1"/>
    <col min="12025" max="12025" width="6.7109375" style="25" customWidth="1"/>
    <col min="12026" max="12026" width="7.421875" style="25" customWidth="1"/>
    <col min="12027" max="12027" width="6.8515625" style="25" customWidth="1"/>
    <col min="12028" max="12029" width="8.57421875" style="25" customWidth="1"/>
    <col min="12030" max="12030" width="7.7109375" style="25" customWidth="1"/>
    <col min="12031" max="12031" width="8.28125" style="25" customWidth="1"/>
    <col min="12032" max="12032" width="7.28125" style="25" customWidth="1"/>
    <col min="12033" max="12033" width="8.00390625" style="25" customWidth="1"/>
    <col min="12034" max="12034" width="9.421875" style="25" customWidth="1"/>
    <col min="12035" max="12036" width="10.00390625" style="25" customWidth="1"/>
    <col min="12037" max="12037" width="10.140625" style="25" customWidth="1"/>
    <col min="12038" max="12276" width="11.421875" style="25" customWidth="1"/>
    <col min="12277" max="12277" width="4.7109375" style="25" customWidth="1"/>
    <col min="12278" max="12278" width="6.28125" style="25" customWidth="1"/>
    <col min="12279" max="12279" width="38.8515625" style="25" customWidth="1"/>
    <col min="12280" max="12280" width="7.00390625" style="25" customWidth="1"/>
    <col min="12281" max="12281" width="6.7109375" style="25" customWidth="1"/>
    <col min="12282" max="12282" width="7.421875" style="25" customWidth="1"/>
    <col min="12283" max="12283" width="6.8515625" style="25" customWidth="1"/>
    <col min="12284" max="12285" width="8.57421875" style="25" customWidth="1"/>
    <col min="12286" max="12286" width="7.7109375" style="25" customWidth="1"/>
    <col min="12287" max="12287" width="8.28125" style="25" customWidth="1"/>
    <col min="12288" max="12288" width="7.28125" style="25" customWidth="1"/>
    <col min="12289" max="12289" width="8.00390625" style="25" customWidth="1"/>
    <col min="12290" max="12290" width="9.421875" style="25" customWidth="1"/>
    <col min="12291" max="12292" width="10.00390625" style="25" customWidth="1"/>
    <col min="12293" max="12293" width="10.140625" style="25" customWidth="1"/>
    <col min="12294" max="12532" width="11.421875" style="25" customWidth="1"/>
    <col min="12533" max="12533" width="4.7109375" style="25" customWidth="1"/>
    <col min="12534" max="12534" width="6.28125" style="25" customWidth="1"/>
    <col min="12535" max="12535" width="38.8515625" style="25" customWidth="1"/>
    <col min="12536" max="12536" width="7.00390625" style="25" customWidth="1"/>
    <col min="12537" max="12537" width="6.7109375" style="25" customWidth="1"/>
    <col min="12538" max="12538" width="7.421875" style="25" customWidth="1"/>
    <col min="12539" max="12539" width="6.8515625" style="25" customWidth="1"/>
    <col min="12540" max="12541" width="8.57421875" style="25" customWidth="1"/>
    <col min="12542" max="12542" width="7.7109375" style="25" customWidth="1"/>
    <col min="12543" max="12543" width="8.28125" style="25" customWidth="1"/>
    <col min="12544" max="12544" width="7.28125" style="25" customWidth="1"/>
    <col min="12545" max="12545" width="8.00390625" style="25" customWidth="1"/>
    <col min="12546" max="12546" width="9.421875" style="25" customWidth="1"/>
    <col min="12547" max="12548" width="10.00390625" style="25" customWidth="1"/>
    <col min="12549" max="12549" width="10.140625" style="25" customWidth="1"/>
    <col min="12550" max="12788" width="11.421875" style="25" customWidth="1"/>
    <col min="12789" max="12789" width="4.7109375" style="25" customWidth="1"/>
    <col min="12790" max="12790" width="6.28125" style="25" customWidth="1"/>
    <col min="12791" max="12791" width="38.8515625" style="25" customWidth="1"/>
    <col min="12792" max="12792" width="7.00390625" style="25" customWidth="1"/>
    <col min="12793" max="12793" width="6.7109375" style="25" customWidth="1"/>
    <col min="12794" max="12794" width="7.421875" style="25" customWidth="1"/>
    <col min="12795" max="12795" width="6.8515625" style="25" customWidth="1"/>
    <col min="12796" max="12797" width="8.57421875" style="25" customWidth="1"/>
    <col min="12798" max="12798" width="7.7109375" style="25" customWidth="1"/>
    <col min="12799" max="12799" width="8.28125" style="25" customWidth="1"/>
    <col min="12800" max="12800" width="7.28125" style="25" customWidth="1"/>
    <col min="12801" max="12801" width="8.00390625" style="25" customWidth="1"/>
    <col min="12802" max="12802" width="9.421875" style="25" customWidth="1"/>
    <col min="12803" max="12804" width="10.00390625" style="25" customWidth="1"/>
    <col min="12805" max="12805" width="10.140625" style="25" customWidth="1"/>
    <col min="12806" max="13044" width="11.421875" style="25" customWidth="1"/>
    <col min="13045" max="13045" width="4.7109375" style="25" customWidth="1"/>
    <col min="13046" max="13046" width="6.28125" style="25" customWidth="1"/>
    <col min="13047" max="13047" width="38.8515625" style="25" customWidth="1"/>
    <col min="13048" max="13048" width="7.00390625" style="25" customWidth="1"/>
    <col min="13049" max="13049" width="6.7109375" style="25" customWidth="1"/>
    <col min="13050" max="13050" width="7.421875" style="25" customWidth="1"/>
    <col min="13051" max="13051" width="6.8515625" style="25" customWidth="1"/>
    <col min="13052" max="13053" width="8.57421875" style="25" customWidth="1"/>
    <col min="13054" max="13054" width="7.7109375" style="25" customWidth="1"/>
    <col min="13055" max="13055" width="8.28125" style="25" customWidth="1"/>
    <col min="13056" max="13056" width="7.28125" style="25" customWidth="1"/>
    <col min="13057" max="13057" width="8.00390625" style="25" customWidth="1"/>
    <col min="13058" max="13058" width="9.421875" style="25" customWidth="1"/>
    <col min="13059" max="13060" width="10.00390625" style="25" customWidth="1"/>
    <col min="13061" max="13061" width="10.140625" style="25" customWidth="1"/>
    <col min="13062" max="13300" width="11.421875" style="25" customWidth="1"/>
    <col min="13301" max="13301" width="4.7109375" style="25" customWidth="1"/>
    <col min="13302" max="13302" width="6.28125" style="25" customWidth="1"/>
    <col min="13303" max="13303" width="38.8515625" style="25" customWidth="1"/>
    <col min="13304" max="13304" width="7.00390625" style="25" customWidth="1"/>
    <col min="13305" max="13305" width="6.7109375" style="25" customWidth="1"/>
    <col min="13306" max="13306" width="7.421875" style="25" customWidth="1"/>
    <col min="13307" max="13307" width="6.8515625" style="25" customWidth="1"/>
    <col min="13308" max="13309" width="8.57421875" style="25" customWidth="1"/>
    <col min="13310" max="13310" width="7.7109375" style="25" customWidth="1"/>
    <col min="13311" max="13311" width="8.28125" style="25" customWidth="1"/>
    <col min="13312" max="13312" width="7.28125" style="25" customWidth="1"/>
    <col min="13313" max="13313" width="8.00390625" style="25" customWidth="1"/>
    <col min="13314" max="13314" width="9.421875" style="25" customWidth="1"/>
    <col min="13315" max="13316" width="10.00390625" style="25" customWidth="1"/>
    <col min="13317" max="13317" width="10.140625" style="25" customWidth="1"/>
    <col min="13318" max="13556" width="11.421875" style="25" customWidth="1"/>
    <col min="13557" max="13557" width="4.7109375" style="25" customWidth="1"/>
    <col min="13558" max="13558" width="6.28125" style="25" customWidth="1"/>
    <col min="13559" max="13559" width="38.8515625" style="25" customWidth="1"/>
    <col min="13560" max="13560" width="7.00390625" style="25" customWidth="1"/>
    <col min="13561" max="13561" width="6.7109375" style="25" customWidth="1"/>
    <col min="13562" max="13562" width="7.421875" style="25" customWidth="1"/>
    <col min="13563" max="13563" width="6.8515625" style="25" customWidth="1"/>
    <col min="13564" max="13565" width="8.57421875" style="25" customWidth="1"/>
    <col min="13566" max="13566" width="7.7109375" style="25" customWidth="1"/>
    <col min="13567" max="13567" width="8.28125" style="25" customWidth="1"/>
    <col min="13568" max="13568" width="7.28125" style="25" customWidth="1"/>
    <col min="13569" max="13569" width="8.00390625" style="25" customWidth="1"/>
    <col min="13570" max="13570" width="9.421875" style="25" customWidth="1"/>
    <col min="13571" max="13572" width="10.00390625" style="25" customWidth="1"/>
    <col min="13573" max="13573" width="10.140625" style="25" customWidth="1"/>
    <col min="13574" max="13812" width="11.421875" style="25" customWidth="1"/>
    <col min="13813" max="13813" width="4.7109375" style="25" customWidth="1"/>
    <col min="13814" max="13814" width="6.28125" style="25" customWidth="1"/>
    <col min="13815" max="13815" width="38.8515625" style="25" customWidth="1"/>
    <col min="13816" max="13816" width="7.00390625" style="25" customWidth="1"/>
    <col min="13817" max="13817" width="6.7109375" style="25" customWidth="1"/>
    <col min="13818" max="13818" width="7.421875" style="25" customWidth="1"/>
    <col min="13819" max="13819" width="6.8515625" style="25" customWidth="1"/>
    <col min="13820" max="13821" width="8.57421875" style="25" customWidth="1"/>
    <col min="13822" max="13822" width="7.7109375" style="25" customWidth="1"/>
    <col min="13823" max="13823" width="8.28125" style="25" customWidth="1"/>
    <col min="13824" max="13824" width="7.28125" style="25" customWidth="1"/>
    <col min="13825" max="13825" width="8.00390625" style="25" customWidth="1"/>
    <col min="13826" max="13826" width="9.421875" style="25" customWidth="1"/>
    <col min="13827" max="13828" width="10.00390625" style="25" customWidth="1"/>
    <col min="13829" max="13829" width="10.140625" style="25" customWidth="1"/>
    <col min="13830" max="14068" width="11.421875" style="25" customWidth="1"/>
    <col min="14069" max="14069" width="4.7109375" style="25" customWidth="1"/>
    <col min="14070" max="14070" width="6.28125" style="25" customWidth="1"/>
    <col min="14071" max="14071" width="38.8515625" style="25" customWidth="1"/>
    <col min="14072" max="14072" width="7.00390625" style="25" customWidth="1"/>
    <col min="14073" max="14073" width="6.7109375" style="25" customWidth="1"/>
    <col min="14074" max="14074" width="7.421875" style="25" customWidth="1"/>
    <col min="14075" max="14075" width="6.8515625" style="25" customWidth="1"/>
    <col min="14076" max="14077" width="8.57421875" style="25" customWidth="1"/>
    <col min="14078" max="14078" width="7.7109375" style="25" customWidth="1"/>
    <col min="14079" max="14079" width="8.28125" style="25" customWidth="1"/>
    <col min="14080" max="14080" width="7.28125" style="25" customWidth="1"/>
    <col min="14081" max="14081" width="8.00390625" style="25" customWidth="1"/>
    <col min="14082" max="14082" width="9.421875" style="25" customWidth="1"/>
    <col min="14083" max="14084" width="10.00390625" style="25" customWidth="1"/>
    <col min="14085" max="14085" width="10.140625" style="25" customWidth="1"/>
    <col min="14086" max="14324" width="11.421875" style="25" customWidth="1"/>
    <col min="14325" max="14325" width="4.7109375" style="25" customWidth="1"/>
    <col min="14326" max="14326" width="6.28125" style="25" customWidth="1"/>
    <col min="14327" max="14327" width="38.8515625" style="25" customWidth="1"/>
    <col min="14328" max="14328" width="7.00390625" style="25" customWidth="1"/>
    <col min="14329" max="14329" width="6.7109375" style="25" customWidth="1"/>
    <col min="14330" max="14330" width="7.421875" style="25" customWidth="1"/>
    <col min="14331" max="14331" width="6.8515625" style="25" customWidth="1"/>
    <col min="14332" max="14333" width="8.57421875" style="25" customWidth="1"/>
    <col min="14334" max="14334" width="7.7109375" style="25" customWidth="1"/>
    <col min="14335" max="14335" width="8.28125" style="25" customWidth="1"/>
    <col min="14336" max="14336" width="7.28125" style="25" customWidth="1"/>
    <col min="14337" max="14337" width="8.00390625" style="25" customWidth="1"/>
    <col min="14338" max="14338" width="9.421875" style="25" customWidth="1"/>
    <col min="14339" max="14340" width="10.00390625" style="25" customWidth="1"/>
    <col min="14341" max="14341" width="10.140625" style="25" customWidth="1"/>
    <col min="14342" max="14580" width="11.421875" style="25" customWidth="1"/>
    <col min="14581" max="14581" width="4.7109375" style="25" customWidth="1"/>
    <col min="14582" max="14582" width="6.28125" style="25" customWidth="1"/>
    <col min="14583" max="14583" width="38.8515625" style="25" customWidth="1"/>
    <col min="14584" max="14584" width="7.00390625" style="25" customWidth="1"/>
    <col min="14585" max="14585" width="6.7109375" style="25" customWidth="1"/>
    <col min="14586" max="14586" width="7.421875" style="25" customWidth="1"/>
    <col min="14587" max="14587" width="6.8515625" style="25" customWidth="1"/>
    <col min="14588" max="14589" width="8.57421875" style="25" customWidth="1"/>
    <col min="14590" max="14590" width="7.7109375" style="25" customWidth="1"/>
    <col min="14591" max="14591" width="8.28125" style="25" customWidth="1"/>
    <col min="14592" max="14592" width="7.28125" style="25" customWidth="1"/>
    <col min="14593" max="14593" width="8.00390625" style="25" customWidth="1"/>
    <col min="14594" max="14594" width="9.421875" style="25" customWidth="1"/>
    <col min="14595" max="14596" width="10.00390625" style="25" customWidth="1"/>
    <col min="14597" max="14597" width="10.140625" style="25" customWidth="1"/>
    <col min="14598" max="14836" width="11.421875" style="25" customWidth="1"/>
    <col min="14837" max="14837" width="4.7109375" style="25" customWidth="1"/>
    <col min="14838" max="14838" width="6.28125" style="25" customWidth="1"/>
    <col min="14839" max="14839" width="38.8515625" style="25" customWidth="1"/>
    <col min="14840" max="14840" width="7.00390625" style="25" customWidth="1"/>
    <col min="14841" max="14841" width="6.7109375" style="25" customWidth="1"/>
    <col min="14842" max="14842" width="7.421875" style="25" customWidth="1"/>
    <col min="14843" max="14843" width="6.8515625" style="25" customWidth="1"/>
    <col min="14844" max="14845" width="8.57421875" style="25" customWidth="1"/>
    <col min="14846" max="14846" width="7.7109375" style="25" customWidth="1"/>
    <col min="14847" max="14847" width="8.28125" style="25" customWidth="1"/>
    <col min="14848" max="14848" width="7.28125" style="25" customWidth="1"/>
    <col min="14849" max="14849" width="8.00390625" style="25" customWidth="1"/>
    <col min="14850" max="14850" width="9.421875" style="25" customWidth="1"/>
    <col min="14851" max="14852" width="10.00390625" style="25" customWidth="1"/>
    <col min="14853" max="14853" width="10.140625" style="25" customWidth="1"/>
    <col min="14854" max="15092" width="11.421875" style="25" customWidth="1"/>
    <col min="15093" max="15093" width="4.7109375" style="25" customWidth="1"/>
    <col min="15094" max="15094" width="6.28125" style="25" customWidth="1"/>
    <col min="15095" max="15095" width="38.8515625" style="25" customWidth="1"/>
    <col min="15096" max="15096" width="7.00390625" style="25" customWidth="1"/>
    <col min="15097" max="15097" width="6.7109375" style="25" customWidth="1"/>
    <col min="15098" max="15098" width="7.421875" style="25" customWidth="1"/>
    <col min="15099" max="15099" width="6.8515625" style="25" customWidth="1"/>
    <col min="15100" max="15101" width="8.57421875" style="25" customWidth="1"/>
    <col min="15102" max="15102" width="7.7109375" style="25" customWidth="1"/>
    <col min="15103" max="15103" width="8.28125" style="25" customWidth="1"/>
    <col min="15104" max="15104" width="7.28125" style="25" customWidth="1"/>
    <col min="15105" max="15105" width="8.00390625" style="25" customWidth="1"/>
    <col min="15106" max="15106" width="9.421875" style="25" customWidth="1"/>
    <col min="15107" max="15108" width="10.00390625" style="25" customWidth="1"/>
    <col min="15109" max="15109" width="10.140625" style="25" customWidth="1"/>
    <col min="15110" max="15348" width="11.421875" style="25" customWidth="1"/>
    <col min="15349" max="15349" width="4.7109375" style="25" customWidth="1"/>
    <col min="15350" max="15350" width="6.28125" style="25" customWidth="1"/>
    <col min="15351" max="15351" width="38.8515625" style="25" customWidth="1"/>
    <col min="15352" max="15352" width="7.00390625" style="25" customWidth="1"/>
    <col min="15353" max="15353" width="6.7109375" style="25" customWidth="1"/>
    <col min="15354" max="15354" width="7.421875" style="25" customWidth="1"/>
    <col min="15355" max="15355" width="6.8515625" style="25" customWidth="1"/>
    <col min="15356" max="15357" width="8.57421875" style="25" customWidth="1"/>
    <col min="15358" max="15358" width="7.7109375" style="25" customWidth="1"/>
    <col min="15359" max="15359" width="8.28125" style="25" customWidth="1"/>
    <col min="15360" max="15360" width="7.28125" style="25" customWidth="1"/>
    <col min="15361" max="15361" width="8.00390625" style="25" customWidth="1"/>
    <col min="15362" max="15362" width="9.421875" style="25" customWidth="1"/>
    <col min="15363" max="15364" width="10.00390625" style="25" customWidth="1"/>
    <col min="15365" max="15365" width="10.140625" style="25" customWidth="1"/>
    <col min="15366" max="15604" width="11.421875" style="25" customWidth="1"/>
    <col min="15605" max="15605" width="4.7109375" style="25" customWidth="1"/>
    <col min="15606" max="15606" width="6.28125" style="25" customWidth="1"/>
    <col min="15607" max="15607" width="38.8515625" style="25" customWidth="1"/>
    <col min="15608" max="15608" width="7.00390625" style="25" customWidth="1"/>
    <col min="15609" max="15609" width="6.7109375" style="25" customWidth="1"/>
    <col min="15610" max="15610" width="7.421875" style="25" customWidth="1"/>
    <col min="15611" max="15611" width="6.8515625" style="25" customWidth="1"/>
    <col min="15612" max="15613" width="8.57421875" style="25" customWidth="1"/>
    <col min="15614" max="15614" width="7.7109375" style="25" customWidth="1"/>
    <col min="15615" max="15615" width="8.28125" style="25" customWidth="1"/>
    <col min="15616" max="15616" width="7.28125" style="25" customWidth="1"/>
    <col min="15617" max="15617" width="8.00390625" style="25" customWidth="1"/>
    <col min="15618" max="15618" width="9.421875" style="25" customWidth="1"/>
    <col min="15619" max="15620" width="10.00390625" style="25" customWidth="1"/>
    <col min="15621" max="15621" width="10.140625" style="25" customWidth="1"/>
    <col min="15622" max="15860" width="11.421875" style="25" customWidth="1"/>
    <col min="15861" max="15861" width="4.7109375" style="25" customWidth="1"/>
    <col min="15862" max="15862" width="6.28125" style="25" customWidth="1"/>
    <col min="15863" max="15863" width="38.8515625" style="25" customWidth="1"/>
    <col min="15864" max="15864" width="7.00390625" style="25" customWidth="1"/>
    <col min="15865" max="15865" width="6.7109375" style="25" customWidth="1"/>
    <col min="15866" max="15866" width="7.421875" style="25" customWidth="1"/>
    <col min="15867" max="15867" width="6.8515625" style="25" customWidth="1"/>
    <col min="15868" max="15869" width="8.57421875" style="25" customWidth="1"/>
    <col min="15870" max="15870" width="7.7109375" style="25" customWidth="1"/>
    <col min="15871" max="15871" width="8.28125" style="25" customWidth="1"/>
    <col min="15872" max="15872" width="7.28125" style="25" customWidth="1"/>
    <col min="15873" max="15873" width="8.00390625" style="25" customWidth="1"/>
    <col min="15874" max="15874" width="9.421875" style="25" customWidth="1"/>
    <col min="15875" max="15876" width="10.00390625" style="25" customWidth="1"/>
    <col min="15877" max="15877" width="10.140625" style="25" customWidth="1"/>
    <col min="15878" max="16116" width="11.421875" style="25" customWidth="1"/>
    <col min="16117" max="16117" width="4.7109375" style="25" customWidth="1"/>
    <col min="16118" max="16118" width="6.28125" style="25" customWidth="1"/>
    <col min="16119" max="16119" width="38.8515625" style="25" customWidth="1"/>
    <col min="16120" max="16120" width="7.00390625" style="25" customWidth="1"/>
    <col min="16121" max="16121" width="6.7109375" style="25" customWidth="1"/>
    <col min="16122" max="16122" width="7.421875" style="25" customWidth="1"/>
    <col min="16123" max="16123" width="6.8515625" style="25" customWidth="1"/>
    <col min="16124" max="16125" width="8.57421875" style="25" customWidth="1"/>
    <col min="16126" max="16126" width="7.7109375" style="25" customWidth="1"/>
    <col min="16127" max="16127" width="8.28125" style="25" customWidth="1"/>
    <col min="16128" max="16128" width="7.28125" style="25" customWidth="1"/>
    <col min="16129" max="16129" width="8.00390625" style="25" customWidth="1"/>
    <col min="16130" max="16130" width="9.421875" style="25" customWidth="1"/>
    <col min="16131" max="16132" width="10.00390625" style="25" customWidth="1"/>
    <col min="16133" max="16133" width="10.140625" style="25" customWidth="1"/>
    <col min="16134" max="16384" width="11.421875" style="25" customWidth="1"/>
  </cols>
  <sheetData>
    <row r="1" spans="1:4" ht="15">
      <c r="A1" s="166" t="s">
        <v>201</v>
      </c>
      <c r="B1" s="166"/>
      <c r="C1" s="166"/>
      <c r="D1" s="166"/>
    </row>
    <row r="2" spans="1:4" ht="15">
      <c r="A2" s="167" t="s">
        <v>98</v>
      </c>
      <c r="B2" s="167"/>
      <c r="C2" s="167"/>
      <c r="D2" s="167"/>
    </row>
    <row r="3" spans="1:4" ht="15">
      <c r="A3" s="168" t="s">
        <v>5</v>
      </c>
      <c r="B3" s="168"/>
      <c r="C3" s="168"/>
      <c r="D3" s="168"/>
    </row>
    <row r="4" spans="1:4" ht="28.5" customHeight="1">
      <c r="A4" s="164" t="s">
        <v>190</v>
      </c>
      <c r="B4" s="164"/>
      <c r="C4" s="164"/>
      <c r="D4" s="164"/>
    </row>
    <row r="5" spans="1:4" ht="30.75" customHeight="1">
      <c r="A5" s="164" t="s">
        <v>191</v>
      </c>
      <c r="B5" s="164"/>
      <c r="C5" s="164"/>
      <c r="D5" s="164"/>
    </row>
    <row r="6" spans="1:4" ht="15">
      <c r="A6" s="163" t="s">
        <v>185</v>
      </c>
      <c r="B6" s="163"/>
      <c r="C6" s="163"/>
      <c r="D6" s="163"/>
    </row>
    <row r="7" spans="1:4" ht="15">
      <c r="A7" s="164" t="s">
        <v>192</v>
      </c>
      <c r="B7" s="164"/>
      <c r="C7" s="164"/>
      <c r="D7" s="164"/>
    </row>
    <row r="8" spans="1:4" ht="105.75" customHeight="1">
      <c r="A8" s="165" t="s">
        <v>186</v>
      </c>
      <c r="B8" s="165"/>
      <c r="C8" s="165"/>
      <c r="D8" s="165"/>
    </row>
    <row r="9" spans="1:4" ht="15">
      <c r="A9" s="133" t="s">
        <v>202</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25.5">
      <c r="A12" s="5"/>
      <c r="B12" s="6" t="s">
        <v>98</v>
      </c>
      <c r="C12" s="7"/>
      <c r="D12" s="8"/>
    </row>
    <row r="13" spans="1:4" s="11" customFormat="1" ht="12.75">
      <c r="A13" s="61" t="s">
        <v>30</v>
      </c>
      <c r="B13" s="62" t="s">
        <v>16</v>
      </c>
      <c r="C13" s="30"/>
      <c r="D13" s="30"/>
    </row>
    <row r="14" spans="1:4" s="11" customFormat="1" ht="12.75">
      <c r="A14" s="42" t="s">
        <v>18</v>
      </c>
      <c r="B14" s="41" t="s">
        <v>99</v>
      </c>
      <c r="C14" s="31" t="s">
        <v>13</v>
      </c>
      <c r="D14" s="31">
        <v>20</v>
      </c>
    </row>
    <row r="15" spans="1:4" s="11" customFormat="1" ht="12.75">
      <c r="A15" s="42" t="s">
        <v>20</v>
      </c>
      <c r="B15" s="43" t="s">
        <v>17</v>
      </c>
      <c r="C15" s="31" t="s">
        <v>14</v>
      </c>
      <c r="D15" s="31">
        <v>1</v>
      </c>
    </row>
    <row r="16" spans="1:4" s="11" customFormat="1" ht="12.75">
      <c r="A16" s="42" t="s">
        <v>21</v>
      </c>
      <c r="B16" s="43" t="s">
        <v>28</v>
      </c>
      <c r="C16" s="31" t="s">
        <v>13</v>
      </c>
      <c r="D16" s="31">
        <v>15</v>
      </c>
    </row>
    <row r="17" spans="1:4" s="11" customFormat="1" ht="12.75">
      <c r="A17" s="12"/>
      <c r="B17" s="141" t="s">
        <v>7</v>
      </c>
      <c r="C17" s="142" t="s">
        <v>8</v>
      </c>
      <c r="D17" s="143"/>
    </row>
    <row r="18" spans="1:4" s="11" customFormat="1" ht="12.75">
      <c r="A18" s="1" t="s">
        <v>4</v>
      </c>
      <c r="B18" s="144" t="s">
        <v>0</v>
      </c>
      <c r="C18" s="21"/>
      <c r="D18" s="24"/>
    </row>
    <row r="19" spans="1:4" s="11" customFormat="1" ht="12.75">
      <c r="A19" s="145"/>
      <c r="B19" s="3" t="s">
        <v>1</v>
      </c>
      <c r="C19" s="21"/>
      <c r="D19" s="24"/>
    </row>
    <row r="20" spans="1:4" s="11" customFormat="1" ht="12.75">
      <c r="A20" s="1" t="s">
        <v>3</v>
      </c>
      <c r="B20" s="144" t="s">
        <v>189</v>
      </c>
      <c r="C20" s="21"/>
      <c r="D20" s="24"/>
    </row>
    <row r="21" spans="1:4" s="11" customFormat="1" ht="12.75">
      <c r="A21" s="145"/>
      <c r="B21" s="3" t="s">
        <v>1</v>
      </c>
      <c r="C21" s="21"/>
      <c r="D21" s="24"/>
    </row>
    <row r="22" spans="1:4" s="11" customFormat="1" ht="12.75">
      <c r="A22" s="146" t="s">
        <v>2</v>
      </c>
      <c r="B22" s="147" t="s">
        <v>60</v>
      </c>
      <c r="C22" s="21"/>
      <c r="D22" s="24"/>
    </row>
    <row r="23" spans="1:4" s="11" customFormat="1" ht="12.75">
      <c r="A23" s="153"/>
      <c r="B23" s="159"/>
      <c r="C23" s="130"/>
      <c r="D23" s="130"/>
    </row>
    <row r="24" spans="1:4" s="11" customFormat="1" ht="12.75">
      <c r="A24" s="153"/>
      <c r="B24" s="159"/>
      <c r="C24" s="130"/>
      <c r="D24" s="130"/>
    </row>
    <row r="25" spans="1:4" s="11" customFormat="1" ht="12.75">
      <c r="A25" s="153"/>
      <c r="B25" s="159"/>
      <c r="C25" s="130"/>
      <c r="D25" s="130"/>
    </row>
    <row r="26" ht="15">
      <c r="D26" s="22"/>
    </row>
    <row r="27" ht="15">
      <c r="D27" s="22"/>
    </row>
    <row r="28" ht="15">
      <c r="D28" s="22"/>
    </row>
  </sheetData>
  <mergeCells count="8">
    <mergeCell ref="A6:D6"/>
    <mergeCell ref="A7:D7"/>
    <mergeCell ref="A8:D8"/>
    <mergeCell ref="A1:D1"/>
    <mergeCell ref="A2:D2"/>
    <mergeCell ref="A3:D3"/>
    <mergeCell ref="A4:D4"/>
    <mergeCell ref="A5:D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5"/>
  <sheetViews>
    <sheetView view="pageBreakPreview" zoomScale="60" workbookViewId="0" topLeftCell="A1">
      <selection activeCell="A4" sqref="A4:D4"/>
    </sheetView>
  </sheetViews>
  <sheetFormatPr defaultColWidth="11.421875" defaultRowHeight="15"/>
  <cols>
    <col min="1" max="1" width="10.8515625" style="24" customWidth="1"/>
    <col min="2" max="2" width="39.8515625" style="24" customWidth="1"/>
    <col min="3" max="3" width="11.421875" style="24" customWidth="1"/>
    <col min="4" max="4" width="12.28125" style="24" customWidth="1"/>
    <col min="5" max="5" width="10.140625" style="25" customWidth="1"/>
    <col min="6" max="244" width="11.421875" style="25" customWidth="1"/>
    <col min="245" max="245" width="4.7109375" style="25" customWidth="1"/>
    <col min="246" max="246" width="6.28125" style="25" customWidth="1"/>
    <col min="247" max="247" width="38.8515625" style="25" customWidth="1"/>
    <col min="248" max="248" width="7.00390625" style="25" customWidth="1"/>
    <col min="249" max="249" width="6.7109375" style="25" customWidth="1"/>
    <col min="250" max="250" width="7.421875" style="25" customWidth="1"/>
    <col min="251" max="251" width="6.8515625" style="25" customWidth="1"/>
    <col min="252" max="253" width="8.57421875" style="25" customWidth="1"/>
    <col min="254" max="254" width="7.7109375" style="25" customWidth="1"/>
    <col min="255" max="255" width="8.28125" style="25" customWidth="1"/>
    <col min="256" max="256" width="7.28125" style="25" customWidth="1"/>
    <col min="257" max="257" width="8.00390625" style="25" customWidth="1"/>
    <col min="258" max="258" width="9.421875" style="25" customWidth="1"/>
    <col min="259" max="260" width="10.00390625" style="25" customWidth="1"/>
    <col min="261" max="261" width="10.140625" style="25" customWidth="1"/>
    <col min="262" max="500" width="11.421875" style="25" customWidth="1"/>
    <col min="501" max="501" width="4.7109375" style="25" customWidth="1"/>
    <col min="502" max="502" width="6.28125" style="25" customWidth="1"/>
    <col min="503" max="503" width="38.8515625" style="25" customWidth="1"/>
    <col min="504" max="504" width="7.00390625" style="25" customWidth="1"/>
    <col min="505" max="505" width="6.7109375" style="25" customWidth="1"/>
    <col min="506" max="506" width="7.421875" style="25" customWidth="1"/>
    <col min="507" max="507" width="6.8515625" style="25" customWidth="1"/>
    <col min="508" max="509" width="8.57421875" style="25" customWidth="1"/>
    <col min="510" max="510" width="7.7109375" style="25" customWidth="1"/>
    <col min="511" max="511" width="8.28125" style="25" customWidth="1"/>
    <col min="512" max="512" width="7.28125" style="25" customWidth="1"/>
    <col min="513" max="513" width="8.00390625" style="25" customWidth="1"/>
    <col min="514" max="514" width="9.421875" style="25" customWidth="1"/>
    <col min="515" max="516" width="10.00390625" style="25" customWidth="1"/>
    <col min="517" max="517" width="10.140625" style="25" customWidth="1"/>
    <col min="518" max="756" width="11.421875" style="25" customWidth="1"/>
    <col min="757" max="757" width="4.7109375" style="25" customWidth="1"/>
    <col min="758" max="758" width="6.28125" style="25" customWidth="1"/>
    <col min="759" max="759" width="38.8515625" style="25" customWidth="1"/>
    <col min="760" max="760" width="7.00390625" style="25" customWidth="1"/>
    <col min="761" max="761" width="6.7109375" style="25" customWidth="1"/>
    <col min="762" max="762" width="7.421875" style="25" customWidth="1"/>
    <col min="763" max="763" width="6.8515625" style="25" customWidth="1"/>
    <col min="764" max="765" width="8.57421875" style="25" customWidth="1"/>
    <col min="766" max="766" width="7.7109375" style="25" customWidth="1"/>
    <col min="767" max="767" width="8.28125" style="25" customWidth="1"/>
    <col min="768" max="768" width="7.28125" style="25" customWidth="1"/>
    <col min="769" max="769" width="8.00390625" style="25" customWidth="1"/>
    <col min="770" max="770" width="9.421875" style="25" customWidth="1"/>
    <col min="771" max="772" width="10.00390625" style="25" customWidth="1"/>
    <col min="773" max="773" width="10.140625" style="25" customWidth="1"/>
    <col min="774" max="1012" width="11.421875" style="25" customWidth="1"/>
    <col min="1013" max="1013" width="4.7109375" style="25" customWidth="1"/>
    <col min="1014" max="1014" width="6.28125" style="25" customWidth="1"/>
    <col min="1015" max="1015" width="38.8515625" style="25" customWidth="1"/>
    <col min="1016" max="1016" width="7.00390625" style="25" customWidth="1"/>
    <col min="1017" max="1017" width="6.7109375" style="25" customWidth="1"/>
    <col min="1018" max="1018" width="7.421875" style="25" customWidth="1"/>
    <col min="1019" max="1019" width="6.8515625" style="25" customWidth="1"/>
    <col min="1020" max="1021" width="8.57421875" style="25" customWidth="1"/>
    <col min="1022" max="1022" width="7.7109375" style="25" customWidth="1"/>
    <col min="1023" max="1023" width="8.28125" style="25" customWidth="1"/>
    <col min="1024" max="1024" width="7.28125" style="25" customWidth="1"/>
    <col min="1025" max="1025" width="8.00390625" style="25" customWidth="1"/>
    <col min="1026" max="1026" width="9.421875" style="25" customWidth="1"/>
    <col min="1027" max="1028" width="10.00390625" style="25" customWidth="1"/>
    <col min="1029" max="1029" width="10.140625" style="25" customWidth="1"/>
    <col min="1030" max="1268" width="11.421875" style="25" customWidth="1"/>
    <col min="1269" max="1269" width="4.7109375" style="25" customWidth="1"/>
    <col min="1270" max="1270" width="6.28125" style="25" customWidth="1"/>
    <col min="1271" max="1271" width="38.8515625" style="25" customWidth="1"/>
    <col min="1272" max="1272" width="7.00390625" style="25" customWidth="1"/>
    <col min="1273" max="1273" width="6.7109375" style="25" customWidth="1"/>
    <col min="1274" max="1274" width="7.421875" style="25" customWidth="1"/>
    <col min="1275" max="1275" width="6.8515625" style="25" customWidth="1"/>
    <col min="1276" max="1277" width="8.57421875" style="25" customWidth="1"/>
    <col min="1278" max="1278" width="7.7109375" style="25" customWidth="1"/>
    <col min="1279" max="1279" width="8.28125" style="25" customWidth="1"/>
    <col min="1280" max="1280" width="7.28125" style="25" customWidth="1"/>
    <col min="1281" max="1281" width="8.00390625" style="25" customWidth="1"/>
    <col min="1282" max="1282" width="9.421875" style="25" customWidth="1"/>
    <col min="1283" max="1284" width="10.00390625" style="25" customWidth="1"/>
    <col min="1285" max="1285" width="10.140625" style="25" customWidth="1"/>
    <col min="1286" max="1524" width="11.421875" style="25" customWidth="1"/>
    <col min="1525" max="1525" width="4.7109375" style="25" customWidth="1"/>
    <col min="1526" max="1526" width="6.28125" style="25" customWidth="1"/>
    <col min="1527" max="1527" width="38.8515625" style="25" customWidth="1"/>
    <col min="1528" max="1528" width="7.00390625" style="25" customWidth="1"/>
    <col min="1529" max="1529" width="6.7109375" style="25" customWidth="1"/>
    <col min="1530" max="1530" width="7.421875" style="25" customWidth="1"/>
    <col min="1531" max="1531" width="6.8515625" style="25" customWidth="1"/>
    <col min="1532" max="1533" width="8.57421875" style="25" customWidth="1"/>
    <col min="1534" max="1534" width="7.7109375" style="25" customWidth="1"/>
    <col min="1535" max="1535" width="8.28125" style="25" customWidth="1"/>
    <col min="1536" max="1536" width="7.28125" style="25" customWidth="1"/>
    <col min="1537" max="1537" width="8.00390625" style="25" customWidth="1"/>
    <col min="1538" max="1538" width="9.421875" style="25" customWidth="1"/>
    <col min="1539" max="1540" width="10.00390625" style="25" customWidth="1"/>
    <col min="1541" max="1541" width="10.140625" style="25" customWidth="1"/>
    <col min="1542" max="1780" width="11.421875" style="25" customWidth="1"/>
    <col min="1781" max="1781" width="4.7109375" style="25" customWidth="1"/>
    <col min="1782" max="1782" width="6.28125" style="25" customWidth="1"/>
    <col min="1783" max="1783" width="38.8515625" style="25" customWidth="1"/>
    <col min="1784" max="1784" width="7.00390625" style="25" customWidth="1"/>
    <col min="1785" max="1785" width="6.7109375" style="25" customWidth="1"/>
    <col min="1786" max="1786" width="7.421875" style="25" customWidth="1"/>
    <col min="1787" max="1787" width="6.8515625" style="25" customWidth="1"/>
    <col min="1788" max="1789" width="8.57421875" style="25" customWidth="1"/>
    <col min="1790" max="1790" width="7.7109375" style="25" customWidth="1"/>
    <col min="1791" max="1791" width="8.28125" style="25" customWidth="1"/>
    <col min="1792" max="1792" width="7.28125" style="25" customWidth="1"/>
    <col min="1793" max="1793" width="8.00390625" style="25" customWidth="1"/>
    <col min="1794" max="1794" width="9.421875" style="25" customWidth="1"/>
    <col min="1795" max="1796" width="10.00390625" style="25" customWidth="1"/>
    <col min="1797" max="1797" width="10.140625" style="25" customWidth="1"/>
    <col min="1798" max="2036" width="11.421875" style="25" customWidth="1"/>
    <col min="2037" max="2037" width="4.7109375" style="25" customWidth="1"/>
    <col min="2038" max="2038" width="6.28125" style="25" customWidth="1"/>
    <col min="2039" max="2039" width="38.8515625" style="25" customWidth="1"/>
    <col min="2040" max="2040" width="7.00390625" style="25" customWidth="1"/>
    <col min="2041" max="2041" width="6.7109375" style="25" customWidth="1"/>
    <col min="2042" max="2042" width="7.421875" style="25" customWidth="1"/>
    <col min="2043" max="2043" width="6.8515625" style="25" customWidth="1"/>
    <col min="2044" max="2045" width="8.57421875" style="25" customWidth="1"/>
    <col min="2046" max="2046" width="7.7109375" style="25" customWidth="1"/>
    <col min="2047" max="2047" width="8.28125" style="25" customWidth="1"/>
    <col min="2048" max="2048" width="7.28125" style="25" customWidth="1"/>
    <col min="2049" max="2049" width="8.00390625" style="25" customWidth="1"/>
    <col min="2050" max="2050" width="9.421875" style="25" customWidth="1"/>
    <col min="2051" max="2052" width="10.00390625" style="25" customWidth="1"/>
    <col min="2053" max="2053" width="10.140625" style="25" customWidth="1"/>
    <col min="2054" max="2292" width="11.421875" style="25" customWidth="1"/>
    <col min="2293" max="2293" width="4.7109375" style="25" customWidth="1"/>
    <col min="2294" max="2294" width="6.28125" style="25" customWidth="1"/>
    <col min="2295" max="2295" width="38.8515625" style="25" customWidth="1"/>
    <col min="2296" max="2296" width="7.00390625" style="25" customWidth="1"/>
    <col min="2297" max="2297" width="6.7109375" style="25" customWidth="1"/>
    <col min="2298" max="2298" width="7.421875" style="25" customWidth="1"/>
    <col min="2299" max="2299" width="6.8515625" style="25" customWidth="1"/>
    <col min="2300" max="2301" width="8.57421875" style="25" customWidth="1"/>
    <col min="2302" max="2302" width="7.7109375" style="25" customWidth="1"/>
    <col min="2303" max="2303" width="8.28125" style="25" customWidth="1"/>
    <col min="2304" max="2304" width="7.28125" style="25" customWidth="1"/>
    <col min="2305" max="2305" width="8.00390625" style="25" customWidth="1"/>
    <col min="2306" max="2306" width="9.421875" style="25" customWidth="1"/>
    <col min="2307" max="2308" width="10.00390625" style="25" customWidth="1"/>
    <col min="2309" max="2309" width="10.140625" style="25" customWidth="1"/>
    <col min="2310" max="2548" width="11.421875" style="25" customWidth="1"/>
    <col min="2549" max="2549" width="4.7109375" style="25" customWidth="1"/>
    <col min="2550" max="2550" width="6.28125" style="25" customWidth="1"/>
    <col min="2551" max="2551" width="38.8515625" style="25" customWidth="1"/>
    <col min="2552" max="2552" width="7.00390625" style="25" customWidth="1"/>
    <col min="2553" max="2553" width="6.7109375" style="25" customWidth="1"/>
    <col min="2554" max="2554" width="7.421875" style="25" customWidth="1"/>
    <col min="2555" max="2555" width="6.8515625" style="25" customWidth="1"/>
    <col min="2556" max="2557" width="8.57421875" style="25" customWidth="1"/>
    <col min="2558" max="2558" width="7.7109375" style="25" customWidth="1"/>
    <col min="2559" max="2559" width="8.28125" style="25" customWidth="1"/>
    <col min="2560" max="2560" width="7.28125" style="25" customWidth="1"/>
    <col min="2561" max="2561" width="8.00390625" style="25" customWidth="1"/>
    <col min="2562" max="2562" width="9.421875" style="25" customWidth="1"/>
    <col min="2563" max="2564" width="10.00390625" style="25" customWidth="1"/>
    <col min="2565" max="2565" width="10.140625" style="25" customWidth="1"/>
    <col min="2566" max="2804" width="11.421875" style="25" customWidth="1"/>
    <col min="2805" max="2805" width="4.7109375" style="25" customWidth="1"/>
    <col min="2806" max="2806" width="6.28125" style="25" customWidth="1"/>
    <col min="2807" max="2807" width="38.8515625" style="25" customWidth="1"/>
    <col min="2808" max="2808" width="7.00390625" style="25" customWidth="1"/>
    <col min="2809" max="2809" width="6.7109375" style="25" customWidth="1"/>
    <col min="2810" max="2810" width="7.421875" style="25" customWidth="1"/>
    <col min="2811" max="2811" width="6.8515625" style="25" customWidth="1"/>
    <col min="2812" max="2813" width="8.57421875" style="25" customWidth="1"/>
    <col min="2814" max="2814" width="7.7109375" style="25" customWidth="1"/>
    <col min="2815" max="2815" width="8.28125" style="25" customWidth="1"/>
    <col min="2816" max="2816" width="7.28125" style="25" customWidth="1"/>
    <col min="2817" max="2817" width="8.00390625" style="25" customWidth="1"/>
    <col min="2818" max="2818" width="9.421875" style="25" customWidth="1"/>
    <col min="2819" max="2820" width="10.00390625" style="25" customWidth="1"/>
    <col min="2821" max="2821" width="10.140625" style="25" customWidth="1"/>
    <col min="2822" max="3060" width="11.421875" style="25" customWidth="1"/>
    <col min="3061" max="3061" width="4.7109375" style="25" customWidth="1"/>
    <col min="3062" max="3062" width="6.28125" style="25" customWidth="1"/>
    <col min="3063" max="3063" width="38.8515625" style="25" customWidth="1"/>
    <col min="3064" max="3064" width="7.00390625" style="25" customWidth="1"/>
    <col min="3065" max="3065" width="6.7109375" style="25" customWidth="1"/>
    <col min="3066" max="3066" width="7.421875" style="25" customWidth="1"/>
    <col min="3067" max="3067" width="6.8515625" style="25" customWidth="1"/>
    <col min="3068" max="3069" width="8.57421875" style="25" customWidth="1"/>
    <col min="3070" max="3070" width="7.7109375" style="25" customWidth="1"/>
    <col min="3071" max="3071" width="8.28125" style="25" customWidth="1"/>
    <col min="3072" max="3072" width="7.28125" style="25" customWidth="1"/>
    <col min="3073" max="3073" width="8.00390625" style="25" customWidth="1"/>
    <col min="3074" max="3074" width="9.421875" style="25" customWidth="1"/>
    <col min="3075" max="3076" width="10.00390625" style="25" customWidth="1"/>
    <col min="3077" max="3077" width="10.140625" style="25" customWidth="1"/>
    <col min="3078" max="3316" width="11.421875" style="25" customWidth="1"/>
    <col min="3317" max="3317" width="4.7109375" style="25" customWidth="1"/>
    <col min="3318" max="3318" width="6.28125" style="25" customWidth="1"/>
    <col min="3319" max="3319" width="38.8515625" style="25" customWidth="1"/>
    <col min="3320" max="3320" width="7.00390625" style="25" customWidth="1"/>
    <col min="3321" max="3321" width="6.7109375" style="25" customWidth="1"/>
    <col min="3322" max="3322" width="7.421875" style="25" customWidth="1"/>
    <col min="3323" max="3323" width="6.8515625" style="25" customWidth="1"/>
    <col min="3324" max="3325" width="8.57421875" style="25" customWidth="1"/>
    <col min="3326" max="3326" width="7.7109375" style="25" customWidth="1"/>
    <col min="3327" max="3327" width="8.28125" style="25" customWidth="1"/>
    <col min="3328" max="3328" width="7.28125" style="25" customWidth="1"/>
    <col min="3329" max="3329" width="8.00390625" style="25" customWidth="1"/>
    <col min="3330" max="3330" width="9.421875" style="25" customWidth="1"/>
    <col min="3331" max="3332" width="10.00390625" style="25" customWidth="1"/>
    <col min="3333" max="3333" width="10.140625" style="25" customWidth="1"/>
    <col min="3334" max="3572" width="11.421875" style="25" customWidth="1"/>
    <col min="3573" max="3573" width="4.7109375" style="25" customWidth="1"/>
    <col min="3574" max="3574" width="6.28125" style="25" customWidth="1"/>
    <col min="3575" max="3575" width="38.8515625" style="25" customWidth="1"/>
    <col min="3576" max="3576" width="7.00390625" style="25" customWidth="1"/>
    <col min="3577" max="3577" width="6.7109375" style="25" customWidth="1"/>
    <col min="3578" max="3578" width="7.421875" style="25" customWidth="1"/>
    <col min="3579" max="3579" width="6.8515625" style="25" customWidth="1"/>
    <col min="3580" max="3581" width="8.57421875" style="25" customWidth="1"/>
    <col min="3582" max="3582" width="7.7109375" style="25" customWidth="1"/>
    <col min="3583" max="3583" width="8.28125" style="25" customWidth="1"/>
    <col min="3584" max="3584" width="7.28125" style="25" customWidth="1"/>
    <col min="3585" max="3585" width="8.00390625" style="25" customWidth="1"/>
    <col min="3586" max="3586" width="9.421875" style="25" customWidth="1"/>
    <col min="3587" max="3588" width="10.00390625" style="25" customWidth="1"/>
    <col min="3589" max="3589" width="10.140625" style="25" customWidth="1"/>
    <col min="3590" max="3828" width="11.421875" style="25" customWidth="1"/>
    <col min="3829" max="3829" width="4.7109375" style="25" customWidth="1"/>
    <col min="3830" max="3830" width="6.28125" style="25" customWidth="1"/>
    <col min="3831" max="3831" width="38.8515625" style="25" customWidth="1"/>
    <col min="3832" max="3832" width="7.00390625" style="25" customWidth="1"/>
    <col min="3833" max="3833" width="6.7109375" style="25" customWidth="1"/>
    <col min="3834" max="3834" width="7.421875" style="25" customWidth="1"/>
    <col min="3835" max="3835" width="6.8515625" style="25" customWidth="1"/>
    <col min="3836" max="3837" width="8.57421875" style="25" customWidth="1"/>
    <col min="3838" max="3838" width="7.7109375" style="25" customWidth="1"/>
    <col min="3839" max="3839" width="8.28125" style="25" customWidth="1"/>
    <col min="3840" max="3840" width="7.28125" style="25" customWidth="1"/>
    <col min="3841" max="3841" width="8.00390625" style="25" customWidth="1"/>
    <col min="3842" max="3842" width="9.421875" style="25" customWidth="1"/>
    <col min="3843" max="3844" width="10.00390625" style="25" customWidth="1"/>
    <col min="3845" max="3845" width="10.140625" style="25" customWidth="1"/>
    <col min="3846" max="4084" width="11.421875" style="25" customWidth="1"/>
    <col min="4085" max="4085" width="4.7109375" style="25" customWidth="1"/>
    <col min="4086" max="4086" width="6.28125" style="25" customWidth="1"/>
    <col min="4087" max="4087" width="38.8515625" style="25" customWidth="1"/>
    <col min="4088" max="4088" width="7.00390625" style="25" customWidth="1"/>
    <col min="4089" max="4089" width="6.7109375" style="25" customWidth="1"/>
    <col min="4090" max="4090" width="7.421875" style="25" customWidth="1"/>
    <col min="4091" max="4091" width="6.8515625" style="25" customWidth="1"/>
    <col min="4092" max="4093" width="8.57421875" style="25" customWidth="1"/>
    <col min="4094" max="4094" width="7.7109375" style="25" customWidth="1"/>
    <col min="4095" max="4095" width="8.28125" style="25" customWidth="1"/>
    <col min="4096" max="4096" width="7.28125" style="25" customWidth="1"/>
    <col min="4097" max="4097" width="8.00390625" style="25" customWidth="1"/>
    <col min="4098" max="4098" width="9.421875" style="25" customWidth="1"/>
    <col min="4099" max="4100" width="10.00390625" style="25" customWidth="1"/>
    <col min="4101" max="4101" width="10.140625" style="25" customWidth="1"/>
    <col min="4102" max="4340" width="11.421875" style="25" customWidth="1"/>
    <col min="4341" max="4341" width="4.7109375" style="25" customWidth="1"/>
    <col min="4342" max="4342" width="6.28125" style="25" customWidth="1"/>
    <col min="4343" max="4343" width="38.8515625" style="25" customWidth="1"/>
    <col min="4344" max="4344" width="7.00390625" style="25" customWidth="1"/>
    <col min="4345" max="4345" width="6.7109375" style="25" customWidth="1"/>
    <col min="4346" max="4346" width="7.421875" style="25" customWidth="1"/>
    <col min="4347" max="4347" width="6.8515625" style="25" customWidth="1"/>
    <col min="4348" max="4349" width="8.57421875" style="25" customWidth="1"/>
    <col min="4350" max="4350" width="7.7109375" style="25" customWidth="1"/>
    <col min="4351" max="4351" width="8.28125" style="25" customWidth="1"/>
    <col min="4352" max="4352" width="7.28125" style="25" customWidth="1"/>
    <col min="4353" max="4353" width="8.00390625" style="25" customWidth="1"/>
    <col min="4354" max="4354" width="9.421875" style="25" customWidth="1"/>
    <col min="4355" max="4356" width="10.00390625" style="25" customWidth="1"/>
    <col min="4357" max="4357" width="10.140625" style="25" customWidth="1"/>
    <col min="4358" max="4596" width="11.421875" style="25" customWidth="1"/>
    <col min="4597" max="4597" width="4.7109375" style="25" customWidth="1"/>
    <col min="4598" max="4598" width="6.28125" style="25" customWidth="1"/>
    <col min="4599" max="4599" width="38.8515625" style="25" customWidth="1"/>
    <col min="4600" max="4600" width="7.00390625" style="25" customWidth="1"/>
    <col min="4601" max="4601" width="6.7109375" style="25" customWidth="1"/>
    <col min="4602" max="4602" width="7.421875" style="25" customWidth="1"/>
    <col min="4603" max="4603" width="6.8515625" style="25" customWidth="1"/>
    <col min="4604" max="4605" width="8.57421875" style="25" customWidth="1"/>
    <col min="4606" max="4606" width="7.7109375" style="25" customWidth="1"/>
    <col min="4607" max="4607" width="8.28125" style="25" customWidth="1"/>
    <col min="4608" max="4608" width="7.28125" style="25" customWidth="1"/>
    <col min="4609" max="4609" width="8.00390625" style="25" customWidth="1"/>
    <col min="4610" max="4610" width="9.421875" style="25" customWidth="1"/>
    <col min="4611" max="4612" width="10.00390625" style="25" customWidth="1"/>
    <col min="4613" max="4613" width="10.140625" style="25" customWidth="1"/>
    <col min="4614" max="4852" width="11.421875" style="25" customWidth="1"/>
    <col min="4853" max="4853" width="4.7109375" style="25" customWidth="1"/>
    <col min="4854" max="4854" width="6.28125" style="25" customWidth="1"/>
    <col min="4855" max="4855" width="38.8515625" style="25" customWidth="1"/>
    <col min="4856" max="4856" width="7.00390625" style="25" customWidth="1"/>
    <col min="4857" max="4857" width="6.7109375" style="25" customWidth="1"/>
    <col min="4858" max="4858" width="7.421875" style="25" customWidth="1"/>
    <col min="4859" max="4859" width="6.8515625" style="25" customWidth="1"/>
    <col min="4860" max="4861" width="8.57421875" style="25" customWidth="1"/>
    <col min="4862" max="4862" width="7.7109375" style="25" customWidth="1"/>
    <col min="4863" max="4863" width="8.28125" style="25" customWidth="1"/>
    <col min="4864" max="4864" width="7.28125" style="25" customWidth="1"/>
    <col min="4865" max="4865" width="8.00390625" style="25" customWidth="1"/>
    <col min="4866" max="4866" width="9.421875" style="25" customWidth="1"/>
    <col min="4867" max="4868" width="10.00390625" style="25" customWidth="1"/>
    <col min="4869" max="4869" width="10.140625" style="25" customWidth="1"/>
    <col min="4870" max="5108" width="11.421875" style="25" customWidth="1"/>
    <col min="5109" max="5109" width="4.7109375" style="25" customWidth="1"/>
    <col min="5110" max="5110" width="6.28125" style="25" customWidth="1"/>
    <col min="5111" max="5111" width="38.8515625" style="25" customWidth="1"/>
    <col min="5112" max="5112" width="7.00390625" style="25" customWidth="1"/>
    <col min="5113" max="5113" width="6.7109375" style="25" customWidth="1"/>
    <col min="5114" max="5114" width="7.421875" style="25" customWidth="1"/>
    <col min="5115" max="5115" width="6.8515625" style="25" customWidth="1"/>
    <col min="5116" max="5117" width="8.57421875" style="25" customWidth="1"/>
    <col min="5118" max="5118" width="7.7109375" style="25" customWidth="1"/>
    <col min="5119" max="5119" width="8.28125" style="25" customWidth="1"/>
    <col min="5120" max="5120" width="7.28125" style="25" customWidth="1"/>
    <col min="5121" max="5121" width="8.00390625" style="25" customWidth="1"/>
    <col min="5122" max="5122" width="9.421875" style="25" customWidth="1"/>
    <col min="5123" max="5124" width="10.00390625" style="25" customWidth="1"/>
    <col min="5125" max="5125" width="10.140625" style="25" customWidth="1"/>
    <col min="5126" max="5364" width="11.421875" style="25" customWidth="1"/>
    <col min="5365" max="5365" width="4.7109375" style="25" customWidth="1"/>
    <col min="5366" max="5366" width="6.28125" style="25" customWidth="1"/>
    <col min="5367" max="5367" width="38.8515625" style="25" customWidth="1"/>
    <col min="5368" max="5368" width="7.00390625" style="25" customWidth="1"/>
    <col min="5369" max="5369" width="6.7109375" style="25" customWidth="1"/>
    <col min="5370" max="5370" width="7.421875" style="25" customWidth="1"/>
    <col min="5371" max="5371" width="6.8515625" style="25" customWidth="1"/>
    <col min="5372" max="5373" width="8.57421875" style="25" customWidth="1"/>
    <col min="5374" max="5374" width="7.7109375" style="25" customWidth="1"/>
    <col min="5375" max="5375" width="8.28125" style="25" customWidth="1"/>
    <col min="5376" max="5376" width="7.28125" style="25" customWidth="1"/>
    <col min="5377" max="5377" width="8.00390625" style="25" customWidth="1"/>
    <col min="5378" max="5378" width="9.421875" style="25" customWidth="1"/>
    <col min="5379" max="5380" width="10.00390625" style="25" customWidth="1"/>
    <col min="5381" max="5381" width="10.140625" style="25" customWidth="1"/>
    <col min="5382" max="5620" width="11.421875" style="25" customWidth="1"/>
    <col min="5621" max="5621" width="4.7109375" style="25" customWidth="1"/>
    <col min="5622" max="5622" width="6.28125" style="25" customWidth="1"/>
    <col min="5623" max="5623" width="38.8515625" style="25" customWidth="1"/>
    <col min="5624" max="5624" width="7.00390625" style="25" customWidth="1"/>
    <col min="5625" max="5625" width="6.7109375" style="25" customWidth="1"/>
    <col min="5626" max="5626" width="7.421875" style="25" customWidth="1"/>
    <col min="5627" max="5627" width="6.8515625" style="25" customWidth="1"/>
    <col min="5628" max="5629" width="8.57421875" style="25" customWidth="1"/>
    <col min="5630" max="5630" width="7.7109375" style="25" customWidth="1"/>
    <col min="5631" max="5631" width="8.28125" style="25" customWidth="1"/>
    <col min="5632" max="5632" width="7.28125" style="25" customWidth="1"/>
    <col min="5633" max="5633" width="8.00390625" style="25" customWidth="1"/>
    <col min="5634" max="5634" width="9.421875" style="25" customWidth="1"/>
    <col min="5635" max="5636" width="10.00390625" style="25" customWidth="1"/>
    <col min="5637" max="5637" width="10.140625" style="25" customWidth="1"/>
    <col min="5638" max="5876" width="11.421875" style="25" customWidth="1"/>
    <col min="5877" max="5877" width="4.7109375" style="25" customWidth="1"/>
    <col min="5878" max="5878" width="6.28125" style="25" customWidth="1"/>
    <col min="5879" max="5879" width="38.8515625" style="25" customWidth="1"/>
    <col min="5880" max="5880" width="7.00390625" style="25" customWidth="1"/>
    <col min="5881" max="5881" width="6.7109375" style="25" customWidth="1"/>
    <col min="5882" max="5882" width="7.421875" style="25" customWidth="1"/>
    <col min="5883" max="5883" width="6.8515625" style="25" customWidth="1"/>
    <col min="5884" max="5885" width="8.57421875" style="25" customWidth="1"/>
    <col min="5886" max="5886" width="7.7109375" style="25" customWidth="1"/>
    <col min="5887" max="5887" width="8.28125" style="25" customWidth="1"/>
    <col min="5888" max="5888" width="7.28125" style="25" customWidth="1"/>
    <col min="5889" max="5889" width="8.00390625" style="25" customWidth="1"/>
    <col min="5890" max="5890" width="9.421875" style="25" customWidth="1"/>
    <col min="5891" max="5892" width="10.00390625" style="25" customWidth="1"/>
    <col min="5893" max="5893" width="10.140625" style="25" customWidth="1"/>
    <col min="5894" max="6132" width="11.421875" style="25" customWidth="1"/>
    <col min="6133" max="6133" width="4.7109375" style="25" customWidth="1"/>
    <col min="6134" max="6134" width="6.28125" style="25" customWidth="1"/>
    <col min="6135" max="6135" width="38.8515625" style="25" customWidth="1"/>
    <col min="6136" max="6136" width="7.00390625" style="25" customWidth="1"/>
    <col min="6137" max="6137" width="6.7109375" style="25" customWidth="1"/>
    <col min="6138" max="6138" width="7.421875" style="25" customWidth="1"/>
    <col min="6139" max="6139" width="6.8515625" style="25" customWidth="1"/>
    <col min="6140" max="6141" width="8.57421875" style="25" customWidth="1"/>
    <col min="6142" max="6142" width="7.7109375" style="25" customWidth="1"/>
    <col min="6143" max="6143" width="8.28125" style="25" customWidth="1"/>
    <col min="6144" max="6144" width="7.28125" style="25" customWidth="1"/>
    <col min="6145" max="6145" width="8.00390625" style="25" customWidth="1"/>
    <col min="6146" max="6146" width="9.421875" style="25" customWidth="1"/>
    <col min="6147" max="6148" width="10.00390625" style="25" customWidth="1"/>
    <col min="6149" max="6149" width="10.140625" style="25" customWidth="1"/>
    <col min="6150" max="6388" width="11.421875" style="25" customWidth="1"/>
    <col min="6389" max="6389" width="4.7109375" style="25" customWidth="1"/>
    <col min="6390" max="6390" width="6.28125" style="25" customWidth="1"/>
    <col min="6391" max="6391" width="38.8515625" style="25" customWidth="1"/>
    <col min="6392" max="6392" width="7.00390625" style="25" customWidth="1"/>
    <col min="6393" max="6393" width="6.7109375" style="25" customWidth="1"/>
    <col min="6394" max="6394" width="7.421875" style="25" customWidth="1"/>
    <col min="6395" max="6395" width="6.8515625" style="25" customWidth="1"/>
    <col min="6396" max="6397" width="8.57421875" style="25" customWidth="1"/>
    <col min="6398" max="6398" width="7.7109375" style="25" customWidth="1"/>
    <col min="6399" max="6399" width="8.28125" style="25" customWidth="1"/>
    <col min="6400" max="6400" width="7.28125" style="25" customWidth="1"/>
    <col min="6401" max="6401" width="8.00390625" style="25" customWidth="1"/>
    <col min="6402" max="6402" width="9.421875" style="25" customWidth="1"/>
    <col min="6403" max="6404" width="10.00390625" style="25" customWidth="1"/>
    <col min="6405" max="6405" width="10.140625" style="25" customWidth="1"/>
    <col min="6406" max="6644" width="11.421875" style="25" customWidth="1"/>
    <col min="6645" max="6645" width="4.7109375" style="25" customWidth="1"/>
    <col min="6646" max="6646" width="6.28125" style="25" customWidth="1"/>
    <col min="6647" max="6647" width="38.8515625" style="25" customWidth="1"/>
    <col min="6648" max="6648" width="7.00390625" style="25" customWidth="1"/>
    <col min="6649" max="6649" width="6.7109375" style="25" customWidth="1"/>
    <col min="6650" max="6650" width="7.421875" style="25" customWidth="1"/>
    <col min="6651" max="6651" width="6.8515625" style="25" customWidth="1"/>
    <col min="6652" max="6653" width="8.57421875" style="25" customWidth="1"/>
    <col min="6654" max="6654" width="7.7109375" style="25" customWidth="1"/>
    <col min="6655" max="6655" width="8.28125" style="25" customWidth="1"/>
    <col min="6656" max="6656" width="7.28125" style="25" customWidth="1"/>
    <col min="6657" max="6657" width="8.00390625" style="25" customWidth="1"/>
    <col min="6658" max="6658" width="9.421875" style="25" customWidth="1"/>
    <col min="6659" max="6660" width="10.00390625" style="25" customWidth="1"/>
    <col min="6661" max="6661" width="10.140625" style="25" customWidth="1"/>
    <col min="6662" max="6900" width="11.421875" style="25" customWidth="1"/>
    <col min="6901" max="6901" width="4.7109375" style="25" customWidth="1"/>
    <col min="6902" max="6902" width="6.28125" style="25" customWidth="1"/>
    <col min="6903" max="6903" width="38.8515625" style="25" customWidth="1"/>
    <col min="6904" max="6904" width="7.00390625" style="25" customWidth="1"/>
    <col min="6905" max="6905" width="6.7109375" style="25" customWidth="1"/>
    <col min="6906" max="6906" width="7.421875" style="25" customWidth="1"/>
    <col min="6907" max="6907" width="6.8515625" style="25" customWidth="1"/>
    <col min="6908" max="6909" width="8.57421875" style="25" customWidth="1"/>
    <col min="6910" max="6910" width="7.7109375" style="25" customWidth="1"/>
    <col min="6911" max="6911" width="8.28125" style="25" customWidth="1"/>
    <col min="6912" max="6912" width="7.28125" style="25" customWidth="1"/>
    <col min="6913" max="6913" width="8.00390625" style="25" customWidth="1"/>
    <col min="6914" max="6914" width="9.421875" style="25" customWidth="1"/>
    <col min="6915" max="6916" width="10.00390625" style="25" customWidth="1"/>
    <col min="6917" max="6917" width="10.140625" style="25" customWidth="1"/>
    <col min="6918" max="7156" width="11.421875" style="25" customWidth="1"/>
    <col min="7157" max="7157" width="4.7109375" style="25" customWidth="1"/>
    <col min="7158" max="7158" width="6.28125" style="25" customWidth="1"/>
    <col min="7159" max="7159" width="38.8515625" style="25" customWidth="1"/>
    <col min="7160" max="7160" width="7.00390625" style="25" customWidth="1"/>
    <col min="7161" max="7161" width="6.7109375" style="25" customWidth="1"/>
    <col min="7162" max="7162" width="7.421875" style="25" customWidth="1"/>
    <col min="7163" max="7163" width="6.8515625" style="25" customWidth="1"/>
    <col min="7164" max="7165" width="8.57421875" style="25" customWidth="1"/>
    <col min="7166" max="7166" width="7.7109375" style="25" customWidth="1"/>
    <col min="7167" max="7167" width="8.28125" style="25" customWidth="1"/>
    <col min="7168" max="7168" width="7.28125" style="25" customWidth="1"/>
    <col min="7169" max="7169" width="8.00390625" style="25" customWidth="1"/>
    <col min="7170" max="7170" width="9.421875" style="25" customWidth="1"/>
    <col min="7171" max="7172" width="10.00390625" style="25" customWidth="1"/>
    <col min="7173" max="7173" width="10.140625" style="25" customWidth="1"/>
    <col min="7174" max="7412" width="11.421875" style="25" customWidth="1"/>
    <col min="7413" max="7413" width="4.7109375" style="25" customWidth="1"/>
    <col min="7414" max="7414" width="6.28125" style="25" customWidth="1"/>
    <col min="7415" max="7415" width="38.8515625" style="25" customWidth="1"/>
    <col min="7416" max="7416" width="7.00390625" style="25" customWidth="1"/>
    <col min="7417" max="7417" width="6.7109375" style="25" customWidth="1"/>
    <col min="7418" max="7418" width="7.421875" style="25" customWidth="1"/>
    <col min="7419" max="7419" width="6.8515625" style="25" customWidth="1"/>
    <col min="7420" max="7421" width="8.57421875" style="25" customWidth="1"/>
    <col min="7422" max="7422" width="7.7109375" style="25" customWidth="1"/>
    <col min="7423" max="7423" width="8.28125" style="25" customWidth="1"/>
    <col min="7424" max="7424" width="7.28125" style="25" customWidth="1"/>
    <col min="7425" max="7425" width="8.00390625" style="25" customWidth="1"/>
    <col min="7426" max="7426" width="9.421875" style="25" customWidth="1"/>
    <col min="7427" max="7428" width="10.00390625" style="25" customWidth="1"/>
    <col min="7429" max="7429" width="10.140625" style="25" customWidth="1"/>
    <col min="7430" max="7668" width="11.421875" style="25" customWidth="1"/>
    <col min="7669" max="7669" width="4.7109375" style="25" customWidth="1"/>
    <col min="7670" max="7670" width="6.28125" style="25" customWidth="1"/>
    <col min="7671" max="7671" width="38.8515625" style="25" customWidth="1"/>
    <col min="7672" max="7672" width="7.00390625" style="25" customWidth="1"/>
    <col min="7673" max="7673" width="6.7109375" style="25" customWidth="1"/>
    <col min="7674" max="7674" width="7.421875" style="25" customWidth="1"/>
    <col min="7675" max="7675" width="6.8515625" style="25" customWidth="1"/>
    <col min="7676" max="7677" width="8.57421875" style="25" customWidth="1"/>
    <col min="7678" max="7678" width="7.7109375" style="25" customWidth="1"/>
    <col min="7679" max="7679" width="8.28125" style="25" customWidth="1"/>
    <col min="7680" max="7680" width="7.28125" style="25" customWidth="1"/>
    <col min="7681" max="7681" width="8.00390625" style="25" customWidth="1"/>
    <col min="7682" max="7682" width="9.421875" style="25" customWidth="1"/>
    <col min="7683" max="7684" width="10.00390625" style="25" customWidth="1"/>
    <col min="7685" max="7685" width="10.140625" style="25" customWidth="1"/>
    <col min="7686" max="7924" width="11.421875" style="25" customWidth="1"/>
    <col min="7925" max="7925" width="4.7109375" style="25" customWidth="1"/>
    <col min="7926" max="7926" width="6.28125" style="25" customWidth="1"/>
    <col min="7927" max="7927" width="38.8515625" style="25" customWidth="1"/>
    <col min="7928" max="7928" width="7.00390625" style="25" customWidth="1"/>
    <col min="7929" max="7929" width="6.7109375" style="25" customWidth="1"/>
    <col min="7930" max="7930" width="7.421875" style="25" customWidth="1"/>
    <col min="7931" max="7931" width="6.8515625" style="25" customWidth="1"/>
    <col min="7932" max="7933" width="8.57421875" style="25" customWidth="1"/>
    <col min="7934" max="7934" width="7.7109375" style="25" customWidth="1"/>
    <col min="7935" max="7935" width="8.28125" style="25" customWidth="1"/>
    <col min="7936" max="7936" width="7.28125" style="25" customWidth="1"/>
    <col min="7937" max="7937" width="8.00390625" style="25" customWidth="1"/>
    <col min="7938" max="7938" width="9.421875" style="25" customWidth="1"/>
    <col min="7939" max="7940" width="10.00390625" style="25" customWidth="1"/>
    <col min="7941" max="7941" width="10.140625" style="25" customWidth="1"/>
    <col min="7942" max="8180" width="11.421875" style="25" customWidth="1"/>
    <col min="8181" max="8181" width="4.7109375" style="25" customWidth="1"/>
    <col min="8182" max="8182" width="6.28125" style="25" customWidth="1"/>
    <col min="8183" max="8183" width="38.8515625" style="25" customWidth="1"/>
    <col min="8184" max="8184" width="7.00390625" style="25" customWidth="1"/>
    <col min="8185" max="8185" width="6.7109375" style="25" customWidth="1"/>
    <col min="8186" max="8186" width="7.421875" style="25" customWidth="1"/>
    <col min="8187" max="8187" width="6.8515625" style="25" customWidth="1"/>
    <col min="8188" max="8189" width="8.57421875" style="25" customWidth="1"/>
    <col min="8190" max="8190" width="7.7109375" style="25" customWidth="1"/>
    <col min="8191" max="8191" width="8.28125" style="25" customWidth="1"/>
    <col min="8192" max="8192" width="7.28125" style="25" customWidth="1"/>
    <col min="8193" max="8193" width="8.00390625" style="25" customWidth="1"/>
    <col min="8194" max="8194" width="9.421875" style="25" customWidth="1"/>
    <col min="8195" max="8196" width="10.00390625" style="25" customWidth="1"/>
    <col min="8197" max="8197" width="10.140625" style="25" customWidth="1"/>
    <col min="8198" max="8436" width="11.421875" style="25" customWidth="1"/>
    <col min="8437" max="8437" width="4.7109375" style="25" customWidth="1"/>
    <col min="8438" max="8438" width="6.28125" style="25" customWidth="1"/>
    <col min="8439" max="8439" width="38.8515625" style="25" customWidth="1"/>
    <col min="8440" max="8440" width="7.00390625" style="25" customWidth="1"/>
    <col min="8441" max="8441" width="6.7109375" style="25" customWidth="1"/>
    <col min="8442" max="8442" width="7.421875" style="25" customWidth="1"/>
    <col min="8443" max="8443" width="6.8515625" style="25" customWidth="1"/>
    <col min="8444" max="8445" width="8.57421875" style="25" customWidth="1"/>
    <col min="8446" max="8446" width="7.7109375" style="25" customWidth="1"/>
    <col min="8447" max="8447" width="8.28125" style="25" customWidth="1"/>
    <col min="8448" max="8448" width="7.28125" style="25" customWidth="1"/>
    <col min="8449" max="8449" width="8.00390625" style="25" customWidth="1"/>
    <col min="8450" max="8450" width="9.421875" style="25" customWidth="1"/>
    <col min="8451" max="8452" width="10.00390625" style="25" customWidth="1"/>
    <col min="8453" max="8453" width="10.140625" style="25" customWidth="1"/>
    <col min="8454" max="8692" width="11.421875" style="25" customWidth="1"/>
    <col min="8693" max="8693" width="4.7109375" style="25" customWidth="1"/>
    <col min="8694" max="8694" width="6.28125" style="25" customWidth="1"/>
    <col min="8695" max="8695" width="38.8515625" style="25" customWidth="1"/>
    <col min="8696" max="8696" width="7.00390625" style="25" customWidth="1"/>
    <col min="8697" max="8697" width="6.7109375" style="25" customWidth="1"/>
    <col min="8698" max="8698" width="7.421875" style="25" customWidth="1"/>
    <col min="8699" max="8699" width="6.8515625" style="25" customWidth="1"/>
    <col min="8700" max="8701" width="8.57421875" style="25" customWidth="1"/>
    <col min="8702" max="8702" width="7.7109375" style="25" customWidth="1"/>
    <col min="8703" max="8703" width="8.28125" style="25" customWidth="1"/>
    <col min="8704" max="8704" width="7.28125" style="25" customWidth="1"/>
    <col min="8705" max="8705" width="8.00390625" style="25" customWidth="1"/>
    <col min="8706" max="8706" width="9.421875" style="25" customWidth="1"/>
    <col min="8707" max="8708" width="10.00390625" style="25" customWidth="1"/>
    <col min="8709" max="8709" width="10.140625" style="25" customWidth="1"/>
    <col min="8710" max="8948" width="11.421875" style="25" customWidth="1"/>
    <col min="8949" max="8949" width="4.7109375" style="25" customWidth="1"/>
    <col min="8950" max="8950" width="6.28125" style="25" customWidth="1"/>
    <col min="8951" max="8951" width="38.8515625" style="25" customWidth="1"/>
    <col min="8952" max="8952" width="7.00390625" style="25" customWidth="1"/>
    <col min="8953" max="8953" width="6.7109375" style="25" customWidth="1"/>
    <col min="8954" max="8954" width="7.421875" style="25" customWidth="1"/>
    <col min="8955" max="8955" width="6.8515625" style="25" customWidth="1"/>
    <col min="8956" max="8957" width="8.57421875" style="25" customWidth="1"/>
    <col min="8958" max="8958" width="7.7109375" style="25" customWidth="1"/>
    <col min="8959" max="8959" width="8.28125" style="25" customWidth="1"/>
    <col min="8960" max="8960" width="7.28125" style="25" customWidth="1"/>
    <col min="8961" max="8961" width="8.00390625" style="25" customWidth="1"/>
    <col min="8962" max="8962" width="9.421875" style="25" customWidth="1"/>
    <col min="8963" max="8964" width="10.00390625" style="25" customWidth="1"/>
    <col min="8965" max="8965" width="10.140625" style="25" customWidth="1"/>
    <col min="8966" max="9204" width="11.421875" style="25" customWidth="1"/>
    <col min="9205" max="9205" width="4.7109375" style="25" customWidth="1"/>
    <col min="9206" max="9206" width="6.28125" style="25" customWidth="1"/>
    <col min="9207" max="9207" width="38.8515625" style="25" customWidth="1"/>
    <col min="9208" max="9208" width="7.00390625" style="25" customWidth="1"/>
    <col min="9209" max="9209" width="6.7109375" style="25" customWidth="1"/>
    <col min="9210" max="9210" width="7.421875" style="25" customWidth="1"/>
    <col min="9211" max="9211" width="6.8515625" style="25" customWidth="1"/>
    <col min="9212" max="9213" width="8.57421875" style="25" customWidth="1"/>
    <col min="9214" max="9214" width="7.7109375" style="25" customWidth="1"/>
    <col min="9215" max="9215" width="8.28125" style="25" customWidth="1"/>
    <col min="9216" max="9216" width="7.28125" style="25" customWidth="1"/>
    <col min="9217" max="9217" width="8.00390625" style="25" customWidth="1"/>
    <col min="9218" max="9218" width="9.421875" style="25" customWidth="1"/>
    <col min="9219" max="9220" width="10.00390625" style="25" customWidth="1"/>
    <col min="9221" max="9221" width="10.140625" style="25" customWidth="1"/>
    <col min="9222" max="9460" width="11.421875" style="25" customWidth="1"/>
    <col min="9461" max="9461" width="4.7109375" style="25" customWidth="1"/>
    <col min="9462" max="9462" width="6.28125" style="25" customWidth="1"/>
    <col min="9463" max="9463" width="38.8515625" style="25" customWidth="1"/>
    <col min="9464" max="9464" width="7.00390625" style="25" customWidth="1"/>
    <col min="9465" max="9465" width="6.7109375" style="25" customWidth="1"/>
    <col min="9466" max="9466" width="7.421875" style="25" customWidth="1"/>
    <col min="9467" max="9467" width="6.8515625" style="25" customWidth="1"/>
    <col min="9468" max="9469" width="8.57421875" style="25" customWidth="1"/>
    <col min="9470" max="9470" width="7.7109375" style="25" customWidth="1"/>
    <col min="9471" max="9471" width="8.28125" style="25" customWidth="1"/>
    <col min="9472" max="9472" width="7.28125" style="25" customWidth="1"/>
    <col min="9473" max="9473" width="8.00390625" style="25" customWidth="1"/>
    <col min="9474" max="9474" width="9.421875" style="25" customWidth="1"/>
    <col min="9475" max="9476" width="10.00390625" style="25" customWidth="1"/>
    <col min="9477" max="9477" width="10.140625" style="25" customWidth="1"/>
    <col min="9478" max="9716" width="11.421875" style="25" customWidth="1"/>
    <col min="9717" max="9717" width="4.7109375" style="25" customWidth="1"/>
    <col min="9718" max="9718" width="6.28125" style="25" customWidth="1"/>
    <col min="9719" max="9719" width="38.8515625" style="25" customWidth="1"/>
    <col min="9720" max="9720" width="7.00390625" style="25" customWidth="1"/>
    <col min="9721" max="9721" width="6.7109375" style="25" customWidth="1"/>
    <col min="9722" max="9722" width="7.421875" style="25" customWidth="1"/>
    <col min="9723" max="9723" width="6.8515625" style="25" customWidth="1"/>
    <col min="9724" max="9725" width="8.57421875" style="25" customWidth="1"/>
    <col min="9726" max="9726" width="7.7109375" style="25" customWidth="1"/>
    <col min="9727" max="9727" width="8.28125" style="25" customWidth="1"/>
    <col min="9728" max="9728" width="7.28125" style="25" customWidth="1"/>
    <col min="9729" max="9729" width="8.00390625" style="25" customWidth="1"/>
    <col min="9730" max="9730" width="9.421875" style="25" customWidth="1"/>
    <col min="9731" max="9732" width="10.00390625" style="25" customWidth="1"/>
    <col min="9733" max="9733" width="10.140625" style="25" customWidth="1"/>
    <col min="9734" max="9972" width="11.421875" style="25" customWidth="1"/>
    <col min="9973" max="9973" width="4.7109375" style="25" customWidth="1"/>
    <col min="9974" max="9974" width="6.28125" style="25" customWidth="1"/>
    <col min="9975" max="9975" width="38.8515625" style="25" customWidth="1"/>
    <col min="9976" max="9976" width="7.00390625" style="25" customWidth="1"/>
    <col min="9977" max="9977" width="6.7109375" style="25" customWidth="1"/>
    <col min="9978" max="9978" width="7.421875" style="25" customWidth="1"/>
    <col min="9979" max="9979" width="6.8515625" style="25" customWidth="1"/>
    <col min="9980" max="9981" width="8.57421875" style="25" customWidth="1"/>
    <col min="9982" max="9982" width="7.7109375" style="25" customWidth="1"/>
    <col min="9983" max="9983" width="8.28125" style="25" customWidth="1"/>
    <col min="9984" max="9984" width="7.28125" style="25" customWidth="1"/>
    <col min="9985" max="9985" width="8.00390625" style="25" customWidth="1"/>
    <col min="9986" max="9986" width="9.421875" style="25" customWidth="1"/>
    <col min="9987" max="9988" width="10.00390625" style="25" customWidth="1"/>
    <col min="9989" max="9989" width="10.140625" style="25" customWidth="1"/>
    <col min="9990" max="10228" width="11.421875" style="25" customWidth="1"/>
    <col min="10229" max="10229" width="4.7109375" style="25" customWidth="1"/>
    <col min="10230" max="10230" width="6.28125" style="25" customWidth="1"/>
    <col min="10231" max="10231" width="38.8515625" style="25" customWidth="1"/>
    <col min="10232" max="10232" width="7.00390625" style="25" customWidth="1"/>
    <col min="10233" max="10233" width="6.7109375" style="25" customWidth="1"/>
    <col min="10234" max="10234" width="7.421875" style="25" customWidth="1"/>
    <col min="10235" max="10235" width="6.8515625" style="25" customWidth="1"/>
    <col min="10236" max="10237" width="8.57421875" style="25" customWidth="1"/>
    <col min="10238" max="10238" width="7.7109375" style="25" customWidth="1"/>
    <col min="10239" max="10239" width="8.28125" style="25" customWidth="1"/>
    <col min="10240" max="10240" width="7.28125" style="25" customWidth="1"/>
    <col min="10241" max="10241" width="8.00390625" style="25" customWidth="1"/>
    <col min="10242" max="10242" width="9.421875" style="25" customWidth="1"/>
    <col min="10243" max="10244" width="10.00390625" style="25" customWidth="1"/>
    <col min="10245" max="10245" width="10.140625" style="25" customWidth="1"/>
    <col min="10246" max="10484" width="11.421875" style="25" customWidth="1"/>
    <col min="10485" max="10485" width="4.7109375" style="25" customWidth="1"/>
    <col min="10486" max="10486" width="6.28125" style="25" customWidth="1"/>
    <col min="10487" max="10487" width="38.8515625" style="25" customWidth="1"/>
    <col min="10488" max="10488" width="7.00390625" style="25" customWidth="1"/>
    <col min="10489" max="10489" width="6.7109375" style="25" customWidth="1"/>
    <col min="10490" max="10490" width="7.421875" style="25" customWidth="1"/>
    <col min="10491" max="10491" width="6.8515625" style="25" customWidth="1"/>
    <col min="10492" max="10493" width="8.57421875" style="25" customWidth="1"/>
    <col min="10494" max="10494" width="7.7109375" style="25" customWidth="1"/>
    <col min="10495" max="10495" width="8.28125" style="25" customWidth="1"/>
    <col min="10496" max="10496" width="7.28125" style="25" customWidth="1"/>
    <col min="10497" max="10497" width="8.00390625" style="25" customWidth="1"/>
    <col min="10498" max="10498" width="9.421875" style="25" customWidth="1"/>
    <col min="10499" max="10500" width="10.00390625" style="25" customWidth="1"/>
    <col min="10501" max="10501" width="10.140625" style="25" customWidth="1"/>
    <col min="10502" max="10740" width="11.421875" style="25" customWidth="1"/>
    <col min="10741" max="10741" width="4.7109375" style="25" customWidth="1"/>
    <col min="10742" max="10742" width="6.28125" style="25" customWidth="1"/>
    <col min="10743" max="10743" width="38.8515625" style="25" customWidth="1"/>
    <col min="10744" max="10744" width="7.00390625" style="25" customWidth="1"/>
    <col min="10745" max="10745" width="6.7109375" style="25" customWidth="1"/>
    <col min="10746" max="10746" width="7.421875" style="25" customWidth="1"/>
    <col min="10747" max="10747" width="6.8515625" style="25" customWidth="1"/>
    <col min="10748" max="10749" width="8.57421875" style="25" customWidth="1"/>
    <col min="10750" max="10750" width="7.7109375" style="25" customWidth="1"/>
    <col min="10751" max="10751" width="8.28125" style="25" customWidth="1"/>
    <col min="10752" max="10752" width="7.28125" style="25" customWidth="1"/>
    <col min="10753" max="10753" width="8.00390625" style="25" customWidth="1"/>
    <col min="10754" max="10754" width="9.421875" style="25" customWidth="1"/>
    <col min="10755" max="10756" width="10.00390625" style="25" customWidth="1"/>
    <col min="10757" max="10757" width="10.140625" style="25" customWidth="1"/>
    <col min="10758" max="10996" width="11.421875" style="25" customWidth="1"/>
    <col min="10997" max="10997" width="4.7109375" style="25" customWidth="1"/>
    <col min="10998" max="10998" width="6.28125" style="25" customWidth="1"/>
    <col min="10999" max="10999" width="38.8515625" style="25" customWidth="1"/>
    <col min="11000" max="11000" width="7.00390625" style="25" customWidth="1"/>
    <col min="11001" max="11001" width="6.7109375" style="25" customWidth="1"/>
    <col min="11002" max="11002" width="7.421875" style="25" customWidth="1"/>
    <col min="11003" max="11003" width="6.8515625" style="25" customWidth="1"/>
    <col min="11004" max="11005" width="8.57421875" style="25" customWidth="1"/>
    <col min="11006" max="11006" width="7.7109375" style="25" customWidth="1"/>
    <col min="11007" max="11007" width="8.28125" style="25" customWidth="1"/>
    <col min="11008" max="11008" width="7.28125" style="25" customWidth="1"/>
    <col min="11009" max="11009" width="8.00390625" style="25" customWidth="1"/>
    <col min="11010" max="11010" width="9.421875" style="25" customWidth="1"/>
    <col min="11011" max="11012" width="10.00390625" style="25" customWidth="1"/>
    <col min="11013" max="11013" width="10.140625" style="25" customWidth="1"/>
    <col min="11014" max="11252" width="11.421875" style="25" customWidth="1"/>
    <col min="11253" max="11253" width="4.7109375" style="25" customWidth="1"/>
    <col min="11254" max="11254" width="6.28125" style="25" customWidth="1"/>
    <col min="11255" max="11255" width="38.8515625" style="25" customWidth="1"/>
    <col min="11256" max="11256" width="7.00390625" style="25" customWidth="1"/>
    <col min="11257" max="11257" width="6.7109375" style="25" customWidth="1"/>
    <col min="11258" max="11258" width="7.421875" style="25" customWidth="1"/>
    <col min="11259" max="11259" width="6.8515625" style="25" customWidth="1"/>
    <col min="11260" max="11261" width="8.57421875" style="25" customWidth="1"/>
    <col min="11262" max="11262" width="7.7109375" style="25" customWidth="1"/>
    <col min="11263" max="11263" width="8.28125" style="25" customWidth="1"/>
    <col min="11264" max="11264" width="7.28125" style="25" customWidth="1"/>
    <col min="11265" max="11265" width="8.00390625" style="25" customWidth="1"/>
    <col min="11266" max="11266" width="9.421875" style="25" customWidth="1"/>
    <col min="11267" max="11268" width="10.00390625" style="25" customWidth="1"/>
    <col min="11269" max="11269" width="10.140625" style="25" customWidth="1"/>
    <col min="11270" max="11508" width="11.421875" style="25" customWidth="1"/>
    <col min="11509" max="11509" width="4.7109375" style="25" customWidth="1"/>
    <col min="11510" max="11510" width="6.28125" style="25" customWidth="1"/>
    <col min="11511" max="11511" width="38.8515625" style="25" customWidth="1"/>
    <col min="11512" max="11512" width="7.00390625" style="25" customWidth="1"/>
    <col min="11513" max="11513" width="6.7109375" style="25" customWidth="1"/>
    <col min="11514" max="11514" width="7.421875" style="25" customWidth="1"/>
    <col min="11515" max="11515" width="6.8515625" style="25" customWidth="1"/>
    <col min="11516" max="11517" width="8.57421875" style="25" customWidth="1"/>
    <col min="11518" max="11518" width="7.7109375" style="25" customWidth="1"/>
    <col min="11519" max="11519" width="8.28125" style="25" customWidth="1"/>
    <col min="11520" max="11520" width="7.28125" style="25" customWidth="1"/>
    <col min="11521" max="11521" width="8.00390625" style="25" customWidth="1"/>
    <col min="11522" max="11522" width="9.421875" style="25" customWidth="1"/>
    <col min="11523" max="11524" width="10.00390625" style="25" customWidth="1"/>
    <col min="11525" max="11525" width="10.140625" style="25" customWidth="1"/>
    <col min="11526" max="11764" width="11.421875" style="25" customWidth="1"/>
    <col min="11765" max="11765" width="4.7109375" style="25" customWidth="1"/>
    <col min="11766" max="11766" width="6.28125" style="25" customWidth="1"/>
    <col min="11767" max="11767" width="38.8515625" style="25" customWidth="1"/>
    <col min="11768" max="11768" width="7.00390625" style="25" customWidth="1"/>
    <col min="11769" max="11769" width="6.7109375" style="25" customWidth="1"/>
    <col min="11770" max="11770" width="7.421875" style="25" customWidth="1"/>
    <col min="11771" max="11771" width="6.8515625" style="25" customWidth="1"/>
    <col min="11772" max="11773" width="8.57421875" style="25" customWidth="1"/>
    <col min="11774" max="11774" width="7.7109375" style="25" customWidth="1"/>
    <col min="11775" max="11775" width="8.28125" style="25" customWidth="1"/>
    <col min="11776" max="11776" width="7.28125" style="25" customWidth="1"/>
    <col min="11777" max="11777" width="8.00390625" style="25" customWidth="1"/>
    <col min="11778" max="11778" width="9.421875" style="25" customWidth="1"/>
    <col min="11779" max="11780" width="10.00390625" style="25" customWidth="1"/>
    <col min="11781" max="11781" width="10.140625" style="25" customWidth="1"/>
    <col min="11782" max="12020" width="11.421875" style="25" customWidth="1"/>
    <col min="12021" max="12021" width="4.7109375" style="25" customWidth="1"/>
    <col min="12022" max="12022" width="6.28125" style="25" customWidth="1"/>
    <col min="12023" max="12023" width="38.8515625" style="25" customWidth="1"/>
    <col min="12024" max="12024" width="7.00390625" style="25" customWidth="1"/>
    <col min="12025" max="12025" width="6.7109375" style="25" customWidth="1"/>
    <col min="12026" max="12026" width="7.421875" style="25" customWidth="1"/>
    <col min="12027" max="12027" width="6.8515625" style="25" customWidth="1"/>
    <col min="12028" max="12029" width="8.57421875" style="25" customWidth="1"/>
    <col min="12030" max="12030" width="7.7109375" style="25" customWidth="1"/>
    <col min="12031" max="12031" width="8.28125" style="25" customWidth="1"/>
    <col min="12032" max="12032" width="7.28125" style="25" customWidth="1"/>
    <col min="12033" max="12033" width="8.00390625" style="25" customWidth="1"/>
    <col min="12034" max="12034" width="9.421875" style="25" customWidth="1"/>
    <col min="12035" max="12036" width="10.00390625" style="25" customWidth="1"/>
    <col min="12037" max="12037" width="10.140625" style="25" customWidth="1"/>
    <col min="12038" max="12276" width="11.421875" style="25" customWidth="1"/>
    <col min="12277" max="12277" width="4.7109375" style="25" customWidth="1"/>
    <col min="12278" max="12278" width="6.28125" style="25" customWidth="1"/>
    <col min="12279" max="12279" width="38.8515625" style="25" customWidth="1"/>
    <col min="12280" max="12280" width="7.00390625" style="25" customWidth="1"/>
    <col min="12281" max="12281" width="6.7109375" style="25" customWidth="1"/>
    <col min="12282" max="12282" width="7.421875" style="25" customWidth="1"/>
    <col min="12283" max="12283" width="6.8515625" style="25" customWidth="1"/>
    <col min="12284" max="12285" width="8.57421875" style="25" customWidth="1"/>
    <col min="12286" max="12286" width="7.7109375" style="25" customWidth="1"/>
    <col min="12287" max="12287" width="8.28125" style="25" customWidth="1"/>
    <col min="12288" max="12288" width="7.28125" style="25" customWidth="1"/>
    <col min="12289" max="12289" width="8.00390625" style="25" customWidth="1"/>
    <col min="12290" max="12290" width="9.421875" style="25" customWidth="1"/>
    <col min="12291" max="12292" width="10.00390625" style="25" customWidth="1"/>
    <col min="12293" max="12293" width="10.140625" style="25" customWidth="1"/>
    <col min="12294" max="12532" width="11.421875" style="25" customWidth="1"/>
    <col min="12533" max="12533" width="4.7109375" style="25" customWidth="1"/>
    <col min="12534" max="12534" width="6.28125" style="25" customWidth="1"/>
    <col min="12535" max="12535" width="38.8515625" style="25" customWidth="1"/>
    <col min="12536" max="12536" width="7.00390625" style="25" customWidth="1"/>
    <col min="12537" max="12537" width="6.7109375" style="25" customWidth="1"/>
    <col min="12538" max="12538" width="7.421875" style="25" customWidth="1"/>
    <col min="12539" max="12539" width="6.8515625" style="25" customWidth="1"/>
    <col min="12540" max="12541" width="8.57421875" style="25" customWidth="1"/>
    <col min="12542" max="12542" width="7.7109375" style="25" customWidth="1"/>
    <col min="12543" max="12543" width="8.28125" style="25" customWidth="1"/>
    <col min="12544" max="12544" width="7.28125" style="25" customWidth="1"/>
    <col min="12545" max="12545" width="8.00390625" style="25" customWidth="1"/>
    <col min="12546" max="12546" width="9.421875" style="25" customWidth="1"/>
    <col min="12547" max="12548" width="10.00390625" style="25" customWidth="1"/>
    <col min="12549" max="12549" width="10.140625" style="25" customWidth="1"/>
    <col min="12550" max="12788" width="11.421875" style="25" customWidth="1"/>
    <col min="12789" max="12789" width="4.7109375" style="25" customWidth="1"/>
    <col min="12790" max="12790" width="6.28125" style="25" customWidth="1"/>
    <col min="12791" max="12791" width="38.8515625" style="25" customWidth="1"/>
    <col min="12792" max="12792" width="7.00390625" style="25" customWidth="1"/>
    <col min="12793" max="12793" width="6.7109375" style="25" customWidth="1"/>
    <col min="12794" max="12794" width="7.421875" style="25" customWidth="1"/>
    <col min="12795" max="12795" width="6.8515625" style="25" customWidth="1"/>
    <col min="12796" max="12797" width="8.57421875" style="25" customWidth="1"/>
    <col min="12798" max="12798" width="7.7109375" style="25" customWidth="1"/>
    <col min="12799" max="12799" width="8.28125" style="25" customWidth="1"/>
    <col min="12800" max="12800" width="7.28125" style="25" customWidth="1"/>
    <col min="12801" max="12801" width="8.00390625" style="25" customWidth="1"/>
    <col min="12802" max="12802" width="9.421875" style="25" customWidth="1"/>
    <col min="12803" max="12804" width="10.00390625" style="25" customWidth="1"/>
    <col min="12805" max="12805" width="10.140625" style="25" customWidth="1"/>
    <col min="12806" max="13044" width="11.421875" style="25" customWidth="1"/>
    <col min="13045" max="13045" width="4.7109375" style="25" customWidth="1"/>
    <col min="13046" max="13046" width="6.28125" style="25" customWidth="1"/>
    <col min="13047" max="13047" width="38.8515625" style="25" customWidth="1"/>
    <col min="13048" max="13048" width="7.00390625" style="25" customWidth="1"/>
    <col min="13049" max="13049" width="6.7109375" style="25" customWidth="1"/>
    <col min="13050" max="13050" width="7.421875" style="25" customWidth="1"/>
    <col min="13051" max="13051" width="6.8515625" style="25" customWidth="1"/>
    <col min="13052" max="13053" width="8.57421875" style="25" customWidth="1"/>
    <col min="13054" max="13054" width="7.7109375" style="25" customWidth="1"/>
    <col min="13055" max="13055" width="8.28125" style="25" customWidth="1"/>
    <col min="13056" max="13056" width="7.28125" style="25" customWidth="1"/>
    <col min="13057" max="13057" width="8.00390625" style="25" customWidth="1"/>
    <col min="13058" max="13058" width="9.421875" style="25" customWidth="1"/>
    <col min="13059" max="13060" width="10.00390625" style="25" customWidth="1"/>
    <col min="13061" max="13061" width="10.140625" style="25" customWidth="1"/>
    <col min="13062" max="13300" width="11.421875" style="25" customWidth="1"/>
    <col min="13301" max="13301" width="4.7109375" style="25" customWidth="1"/>
    <col min="13302" max="13302" width="6.28125" style="25" customWidth="1"/>
    <col min="13303" max="13303" width="38.8515625" style="25" customWidth="1"/>
    <col min="13304" max="13304" width="7.00390625" style="25" customWidth="1"/>
    <col min="13305" max="13305" width="6.7109375" style="25" customWidth="1"/>
    <col min="13306" max="13306" width="7.421875" style="25" customWidth="1"/>
    <col min="13307" max="13307" width="6.8515625" style="25" customWidth="1"/>
    <col min="13308" max="13309" width="8.57421875" style="25" customWidth="1"/>
    <col min="13310" max="13310" width="7.7109375" style="25" customWidth="1"/>
    <col min="13311" max="13311" width="8.28125" style="25" customWidth="1"/>
    <col min="13312" max="13312" width="7.28125" style="25" customWidth="1"/>
    <col min="13313" max="13313" width="8.00390625" style="25" customWidth="1"/>
    <col min="13314" max="13314" width="9.421875" style="25" customWidth="1"/>
    <col min="13315" max="13316" width="10.00390625" style="25" customWidth="1"/>
    <col min="13317" max="13317" width="10.140625" style="25" customWidth="1"/>
    <col min="13318" max="13556" width="11.421875" style="25" customWidth="1"/>
    <col min="13557" max="13557" width="4.7109375" style="25" customWidth="1"/>
    <col min="13558" max="13558" width="6.28125" style="25" customWidth="1"/>
    <col min="13559" max="13559" width="38.8515625" style="25" customWidth="1"/>
    <col min="13560" max="13560" width="7.00390625" style="25" customWidth="1"/>
    <col min="13561" max="13561" width="6.7109375" style="25" customWidth="1"/>
    <col min="13562" max="13562" width="7.421875" style="25" customWidth="1"/>
    <col min="13563" max="13563" width="6.8515625" style="25" customWidth="1"/>
    <col min="13564" max="13565" width="8.57421875" style="25" customWidth="1"/>
    <col min="13566" max="13566" width="7.7109375" style="25" customWidth="1"/>
    <col min="13567" max="13567" width="8.28125" style="25" customWidth="1"/>
    <col min="13568" max="13568" width="7.28125" style="25" customWidth="1"/>
    <col min="13569" max="13569" width="8.00390625" style="25" customWidth="1"/>
    <col min="13570" max="13570" width="9.421875" style="25" customWidth="1"/>
    <col min="13571" max="13572" width="10.00390625" style="25" customWidth="1"/>
    <col min="13573" max="13573" width="10.140625" style="25" customWidth="1"/>
    <col min="13574" max="13812" width="11.421875" style="25" customWidth="1"/>
    <col min="13813" max="13813" width="4.7109375" style="25" customWidth="1"/>
    <col min="13814" max="13814" width="6.28125" style="25" customWidth="1"/>
    <col min="13815" max="13815" width="38.8515625" style="25" customWidth="1"/>
    <col min="13816" max="13816" width="7.00390625" style="25" customWidth="1"/>
    <col min="13817" max="13817" width="6.7109375" style="25" customWidth="1"/>
    <col min="13818" max="13818" width="7.421875" style="25" customWidth="1"/>
    <col min="13819" max="13819" width="6.8515625" style="25" customWidth="1"/>
    <col min="13820" max="13821" width="8.57421875" style="25" customWidth="1"/>
    <col min="13822" max="13822" width="7.7109375" style="25" customWidth="1"/>
    <col min="13823" max="13823" width="8.28125" style="25" customWidth="1"/>
    <col min="13824" max="13824" width="7.28125" style="25" customWidth="1"/>
    <col min="13825" max="13825" width="8.00390625" style="25" customWidth="1"/>
    <col min="13826" max="13826" width="9.421875" style="25" customWidth="1"/>
    <col min="13827" max="13828" width="10.00390625" style="25" customWidth="1"/>
    <col min="13829" max="13829" width="10.140625" style="25" customWidth="1"/>
    <col min="13830" max="14068" width="11.421875" style="25" customWidth="1"/>
    <col min="14069" max="14069" width="4.7109375" style="25" customWidth="1"/>
    <col min="14070" max="14070" width="6.28125" style="25" customWidth="1"/>
    <col min="14071" max="14071" width="38.8515625" style="25" customWidth="1"/>
    <col min="14072" max="14072" width="7.00390625" style="25" customWidth="1"/>
    <col min="14073" max="14073" width="6.7109375" style="25" customWidth="1"/>
    <col min="14074" max="14074" width="7.421875" style="25" customWidth="1"/>
    <col min="14075" max="14075" width="6.8515625" style="25" customWidth="1"/>
    <col min="14076" max="14077" width="8.57421875" style="25" customWidth="1"/>
    <col min="14078" max="14078" width="7.7109375" style="25" customWidth="1"/>
    <col min="14079" max="14079" width="8.28125" style="25" customWidth="1"/>
    <col min="14080" max="14080" width="7.28125" style="25" customWidth="1"/>
    <col min="14081" max="14081" width="8.00390625" style="25" customWidth="1"/>
    <col min="14082" max="14082" width="9.421875" style="25" customWidth="1"/>
    <col min="14083" max="14084" width="10.00390625" style="25" customWidth="1"/>
    <col min="14085" max="14085" width="10.140625" style="25" customWidth="1"/>
    <col min="14086" max="14324" width="11.421875" style="25" customWidth="1"/>
    <col min="14325" max="14325" width="4.7109375" style="25" customWidth="1"/>
    <col min="14326" max="14326" width="6.28125" style="25" customWidth="1"/>
    <col min="14327" max="14327" width="38.8515625" style="25" customWidth="1"/>
    <col min="14328" max="14328" width="7.00390625" style="25" customWidth="1"/>
    <col min="14329" max="14329" width="6.7109375" style="25" customWidth="1"/>
    <col min="14330" max="14330" width="7.421875" style="25" customWidth="1"/>
    <col min="14331" max="14331" width="6.8515625" style="25" customWidth="1"/>
    <col min="14332" max="14333" width="8.57421875" style="25" customWidth="1"/>
    <col min="14334" max="14334" width="7.7109375" style="25" customWidth="1"/>
    <col min="14335" max="14335" width="8.28125" style="25" customWidth="1"/>
    <col min="14336" max="14336" width="7.28125" style="25" customWidth="1"/>
    <col min="14337" max="14337" width="8.00390625" style="25" customWidth="1"/>
    <col min="14338" max="14338" width="9.421875" style="25" customWidth="1"/>
    <col min="14339" max="14340" width="10.00390625" style="25" customWidth="1"/>
    <col min="14341" max="14341" width="10.140625" style="25" customWidth="1"/>
    <col min="14342" max="14580" width="11.421875" style="25" customWidth="1"/>
    <col min="14581" max="14581" width="4.7109375" style="25" customWidth="1"/>
    <col min="14582" max="14582" width="6.28125" style="25" customWidth="1"/>
    <col min="14583" max="14583" width="38.8515625" style="25" customWidth="1"/>
    <col min="14584" max="14584" width="7.00390625" style="25" customWidth="1"/>
    <col min="14585" max="14585" width="6.7109375" style="25" customWidth="1"/>
    <col min="14586" max="14586" width="7.421875" style="25" customWidth="1"/>
    <col min="14587" max="14587" width="6.8515625" style="25" customWidth="1"/>
    <col min="14588" max="14589" width="8.57421875" style="25" customWidth="1"/>
    <col min="14590" max="14590" width="7.7109375" style="25" customWidth="1"/>
    <col min="14591" max="14591" width="8.28125" style="25" customWidth="1"/>
    <col min="14592" max="14592" width="7.28125" style="25" customWidth="1"/>
    <col min="14593" max="14593" width="8.00390625" style="25" customWidth="1"/>
    <col min="14594" max="14594" width="9.421875" style="25" customWidth="1"/>
    <col min="14595" max="14596" width="10.00390625" style="25" customWidth="1"/>
    <col min="14597" max="14597" width="10.140625" style="25" customWidth="1"/>
    <col min="14598" max="14836" width="11.421875" style="25" customWidth="1"/>
    <col min="14837" max="14837" width="4.7109375" style="25" customWidth="1"/>
    <col min="14838" max="14838" width="6.28125" style="25" customWidth="1"/>
    <col min="14839" max="14839" width="38.8515625" style="25" customWidth="1"/>
    <col min="14840" max="14840" width="7.00390625" style="25" customWidth="1"/>
    <col min="14841" max="14841" width="6.7109375" style="25" customWidth="1"/>
    <col min="14842" max="14842" width="7.421875" style="25" customWidth="1"/>
    <col min="14843" max="14843" width="6.8515625" style="25" customWidth="1"/>
    <col min="14844" max="14845" width="8.57421875" style="25" customWidth="1"/>
    <col min="14846" max="14846" width="7.7109375" style="25" customWidth="1"/>
    <col min="14847" max="14847" width="8.28125" style="25" customWidth="1"/>
    <col min="14848" max="14848" width="7.28125" style="25" customWidth="1"/>
    <col min="14849" max="14849" width="8.00390625" style="25" customWidth="1"/>
    <col min="14850" max="14850" width="9.421875" style="25" customWidth="1"/>
    <col min="14851" max="14852" width="10.00390625" style="25" customWidth="1"/>
    <col min="14853" max="14853" width="10.140625" style="25" customWidth="1"/>
    <col min="14854" max="15092" width="11.421875" style="25" customWidth="1"/>
    <col min="15093" max="15093" width="4.7109375" style="25" customWidth="1"/>
    <col min="15094" max="15094" width="6.28125" style="25" customWidth="1"/>
    <col min="15095" max="15095" width="38.8515625" style="25" customWidth="1"/>
    <col min="15096" max="15096" width="7.00390625" style="25" customWidth="1"/>
    <col min="15097" max="15097" width="6.7109375" style="25" customWidth="1"/>
    <col min="15098" max="15098" width="7.421875" style="25" customWidth="1"/>
    <col min="15099" max="15099" width="6.8515625" style="25" customWidth="1"/>
    <col min="15100" max="15101" width="8.57421875" style="25" customWidth="1"/>
    <col min="15102" max="15102" width="7.7109375" style="25" customWidth="1"/>
    <col min="15103" max="15103" width="8.28125" style="25" customWidth="1"/>
    <col min="15104" max="15104" width="7.28125" style="25" customWidth="1"/>
    <col min="15105" max="15105" width="8.00390625" style="25" customWidth="1"/>
    <col min="15106" max="15106" width="9.421875" style="25" customWidth="1"/>
    <col min="15107" max="15108" width="10.00390625" style="25" customWidth="1"/>
    <col min="15109" max="15109" width="10.140625" style="25" customWidth="1"/>
    <col min="15110" max="15348" width="11.421875" style="25" customWidth="1"/>
    <col min="15349" max="15349" width="4.7109375" style="25" customWidth="1"/>
    <col min="15350" max="15350" width="6.28125" style="25" customWidth="1"/>
    <col min="15351" max="15351" width="38.8515625" style="25" customWidth="1"/>
    <col min="15352" max="15352" width="7.00390625" style="25" customWidth="1"/>
    <col min="15353" max="15353" width="6.7109375" style="25" customWidth="1"/>
    <col min="15354" max="15354" width="7.421875" style="25" customWidth="1"/>
    <col min="15355" max="15355" width="6.8515625" style="25" customWidth="1"/>
    <col min="15356" max="15357" width="8.57421875" style="25" customWidth="1"/>
    <col min="15358" max="15358" width="7.7109375" style="25" customWidth="1"/>
    <col min="15359" max="15359" width="8.28125" style="25" customWidth="1"/>
    <col min="15360" max="15360" width="7.28125" style="25" customWidth="1"/>
    <col min="15361" max="15361" width="8.00390625" style="25" customWidth="1"/>
    <col min="15362" max="15362" width="9.421875" style="25" customWidth="1"/>
    <col min="15363" max="15364" width="10.00390625" style="25" customWidth="1"/>
    <col min="15365" max="15365" width="10.140625" style="25" customWidth="1"/>
    <col min="15366" max="15604" width="11.421875" style="25" customWidth="1"/>
    <col min="15605" max="15605" width="4.7109375" style="25" customWidth="1"/>
    <col min="15606" max="15606" width="6.28125" style="25" customWidth="1"/>
    <col min="15607" max="15607" width="38.8515625" style="25" customWidth="1"/>
    <col min="15608" max="15608" width="7.00390625" style="25" customWidth="1"/>
    <col min="15609" max="15609" width="6.7109375" style="25" customWidth="1"/>
    <col min="15610" max="15610" width="7.421875" style="25" customWidth="1"/>
    <col min="15611" max="15611" width="6.8515625" style="25" customWidth="1"/>
    <col min="15612" max="15613" width="8.57421875" style="25" customWidth="1"/>
    <col min="15614" max="15614" width="7.7109375" style="25" customWidth="1"/>
    <col min="15615" max="15615" width="8.28125" style="25" customWidth="1"/>
    <col min="15616" max="15616" width="7.28125" style="25" customWidth="1"/>
    <col min="15617" max="15617" width="8.00390625" style="25" customWidth="1"/>
    <col min="15618" max="15618" width="9.421875" style="25" customWidth="1"/>
    <col min="15619" max="15620" width="10.00390625" style="25" customWidth="1"/>
    <col min="15621" max="15621" width="10.140625" style="25" customWidth="1"/>
    <col min="15622" max="15860" width="11.421875" style="25" customWidth="1"/>
    <col min="15861" max="15861" width="4.7109375" style="25" customWidth="1"/>
    <col min="15862" max="15862" width="6.28125" style="25" customWidth="1"/>
    <col min="15863" max="15863" width="38.8515625" style="25" customWidth="1"/>
    <col min="15864" max="15864" width="7.00390625" style="25" customWidth="1"/>
    <col min="15865" max="15865" width="6.7109375" style="25" customWidth="1"/>
    <col min="15866" max="15866" width="7.421875" style="25" customWidth="1"/>
    <col min="15867" max="15867" width="6.8515625" style="25" customWidth="1"/>
    <col min="15868" max="15869" width="8.57421875" style="25" customWidth="1"/>
    <col min="15870" max="15870" width="7.7109375" style="25" customWidth="1"/>
    <col min="15871" max="15871" width="8.28125" style="25" customWidth="1"/>
    <col min="15872" max="15872" width="7.28125" style="25" customWidth="1"/>
    <col min="15873" max="15873" width="8.00390625" style="25" customWidth="1"/>
    <col min="15874" max="15874" width="9.421875" style="25" customWidth="1"/>
    <col min="15875" max="15876" width="10.00390625" style="25" customWidth="1"/>
    <col min="15877" max="15877" width="10.140625" style="25" customWidth="1"/>
    <col min="15878" max="16116" width="11.421875" style="25" customWidth="1"/>
    <col min="16117" max="16117" width="4.7109375" style="25" customWidth="1"/>
    <col min="16118" max="16118" width="6.28125" style="25" customWidth="1"/>
    <col min="16119" max="16119" width="38.8515625" style="25" customWidth="1"/>
    <col min="16120" max="16120" width="7.00390625" style="25" customWidth="1"/>
    <col min="16121" max="16121" width="6.7109375" style="25" customWidth="1"/>
    <col min="16122" max="16122" width="7.421875" style="25" customWidth="1"/>
    <col min="16123" max="16123" width="6.8515625" style="25" customWidth="1"/>
    <col min="16124" max="16125" width="8.57421875" style="25" customWidth="1"/>
    <col min="16126" max="16126" width="7.7109375" style="25" customWidth="1"/>
    <col min="16127" max="16127" width="8.28125" style="25" customWidth="1"/>
    <col min="16128" max="16128" width="7.28125" style="25" customWidth="1"/>
    <col min="16129" max="16129" width="8.00390625" style="25" customWidth="1"/>
    <col min="16130" max="16130" width="9.421875" style="25" customWidth="1"/>
    <col min="16131" max="16132" width="10.00390625" style="25" customWidth="1"/>
    <col min="16133" max="16133" width="10.140625" style="25" customWidth="1"/>
    <col min="16134" max="16384" width="11.421875" style="25" customWidth="1"/>
  </cols>
  <sheetData>
    <row r="1" spans="1:4" ht="15">
      <c r="A1" s="166" t="s">
        <v>203</v>
      </c>
      <c r="B1" s="166"/>
      <c r="C1" s="166"/>
      <c r="D1" s="166"/>
    </row>
    <row r="2" spans="1:4" ht="15">
      <c r="A2" s="167" t="s">
        <v>204</v>
      </c>
      <c r="B2" s="167"/>
      <c r="C2" s="167"/>
      <c r="D2" s="167"/>
    </row>
    <row r="3" spans="1:4" ht="15">
      <c r="A3" s="168" t="s">
        <v>5</v>
      </c>
      <c r="B3" s="168"/>
      <c r="C3" s="168"/>
      <c r="D3" s="168"/>
    </row>
    <row r="4" spans="1:4" ht="32.25" customHeight="1">
      <c r="A4" s="164" t="s">
        <v>190</v>
      </c>
      <c r="B4" s="164"/>
      <c r="C4" s="164"/>
      <c r="D4" s="164"/>
    </row>
    <row r="5" spans="1:4" ht="24.75" customHeight="1">
      <c r="A5" s="164" t="s">
        <v>191</v>
      </c>
      <c r="B5" s="164"/>
      <c r="C5" s="164"/>
      <c r="D5" s="164"/>
    </row>
    <row r="6" spans="1:4" ht="15">
      <c r="A6" s="163" t="s">
        <v>185</v>
      </c>
      <c r="B6" s="163"/>
      <c r="C6" s="163"/>
      <c r="D6" s="163"/>
    </row>
    <row r="7" spans="1:4" ht="15">
      <c r="A7" s="164" t="s">
        <v>192</v>
      </c>
      <c r="B7" s="164"/>
      <c r="C7" s="164"/>
      <c r="D7" s="164"/>
    </row>
    <row r="8" spans="1:4" ht="102" customHeight="1">
      <c r="A8" s="165" t="s">
        <v>186</v>
      </c>
      <c r="B8" s="165"/>
      <c r="C8" s="165"/>
      <c r="D8" s="165"/>
    </row>
    <row r="9" spans="1:4" ht="15">
      <c r="A9" s="133" t="s">
        <v>187</v>
      </c>
      <c r="B9" s="134"/>
      <c r="C9" s="134"/>
      <c r="D9" s="135"/>
    </row>
    <row r="10" spans="1:4" ht="25.5">
      <c r="A10" s="136" t="s">
        <v>188</v>
      </c>
      <c r="B10" s="137" t="s">
        <v>9</v>
      </c>
      <c r="C10" s="136" t="s">
        <v>10</v>
      </c>
      <c r="D10" s="138" t="s">
        <v>11</v>
      </c>
    </row>
    <row r="11" spans="1:4" ht="15">
      <c r="A11" s="139">
        <v>1</v>
      </c>
      <c r="B11" s="139">
        <v>2</v>
      </c>
      <c r="C11" s="139">
        <v>3</v>
      </c>
      <c r="D11" s="140">
        <v>4</v>
      </c>
    </row>
    <row r="12" spans="1:4" s="11" customFormat="1" ht="12.75">
      <c r="A12" s="5"/>
      <c r="B12" s="127" t="s">
        <v>183</v>
      </c>
      <c r="C12" s="7"/>
      <c r="D12" s="8"/>
    </row>
    <row r="13" spans="1:4" s="11" customFormat="1" ht="25.5">
      <c r="A13" s="42" t="s">
        <v>30</v>
      </c>
      <c r="B13" s="128" t="s">
        <v>182</v>
      </c>
      <c r="C13" s="125" t="s">
        <v>150</v>
      </c>
      <c r="D13" s="126">
        <v>1</v>
      </c>
    </row>
    <row r="14" spans="1:4" s="11" customFormat="1" ht="12.75">
      <c r="A14" s="12"/>
      <c r="B14" s="141" t="s">
        <v>7</v>
      </c>
      <c r="C14" s="142" t="s">
        <v>8</v>
      </c>
      <c r="D14" s="143"/>
    </row>
    <row r="15" spans="1:4" s="11" customFormat="1" ht="12.75">
      <c r="A15" s="1" t="s">
        <v>4</v>
      </c>
      <c r="B15" s="144" t="s">
        <v>0</v>
      </c>
      <c r="C15" s="21"/>
      <c r="D15" s="24"/>
    </row>
    <row r="16" spans="1:4" s="11" customFormat="1" ht="12.75">
      <c r="A16" s="145"/>
      <c r="B16" s="3" t="s">
        <v>1</v>
      </c>
      <c r="C16" s="21"/>
      <c r="D16" s="24"/>
    </row>
    <row r="17" spans="1:4" s="11" customFormat="1" ht="12.75">
      <c r="A17" s="1" t="s">
        <v>3</v>
      </c>
      <c r="B17" s="144" t="s">
        <v>189</v>
      </c>
      <c r="C17" s="21"/>
      <c r="D17" s="24"/>
    </row>
    <row r="18" spans="1:4" s="11" customFormat="1" ht="12.75">
      <c r="A18" s="145"/>
      <c r="B18" s="3" t="s">
        <v>1</v>
      </c>
      <c r="C18" s="21"/>
      <c r="D18" s="24"/>
    </row>
    <row r="19" spans="1:4" s="11" customFormat="1" ht="12.75">
      <c r="A19" s="146" t="s">
        <v>2</v>
      </c>
      <c r="B19" s="147" t="s">
        <v>60</v>
      </c>
      <c r="C19" s="21"/>
      <c r="D19" s="24"/>
    </row>
    <row r="20" spans="1:4" s="11" customFormat="1" ht="12.75">
      <c r="A20" s="153"/>
      <c r="B20" s="160"/>
      <c r="C20" s="161"/>
      <c r="D20" s="162"/>
    </row>
    <row r="21" spans="1:4" s="11" customFormat="1" ht="12.75">
      <c r="A21" s="153"/>
      <c r="B21" s="160"/>
      <c r="C21" s="161"/>
      <c r="D21" s="162"/>
    </row>
    <row r="22" spans="1:4" s="11" customFormat="1" ht="12.75">
      <c r="A22" s="153"/>
      <c r="B22" s="160"/>
      <c r="C22" s="161"/>
      <c r="D22" s="162"/>
    </row>
    <row r="23" ht="15">
      <c r="D23" s="22"/>
    </row>
    <row r="24" ht="15">
      <c r="D24" s="22"/>
    </row>
    <row r="25" ht="15">
      <c r="D25" s="22"/>
    </row>
  </sheetData>
  <mergeCells count="8">
    <mergeCell ref="A6:D6"/>
    <mergeCell ref="A7:D7"/>
    <mergeCell ref="A8:D8"/>
    <mergeCell ref="A1:D1"/>
    <mergeCell ref="A2:D2"/>
    <mergeCell ref="A3:D3"/>
    <mergeCell ref="A4:D4"/>
    <mergeCell ref="A5:D5"/>
  </mergeCells>
  <printOptions/>
  <pageMargins left="0.7086614173228347" right="0.7086614173228347" top="0.7480314960629921" bottom="0.7480314960629921" header="0.31496062992125984" footer="0.31496062992125984"/>
  <pageSetup horizontalDpi="600" verticalDpi="600" orientation="portrait" paperSize="9" r:id="rId2"/>
  <colBreaks count="1" manualBreakCount="1">
    <brk id="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2020-01-14T07:05:59Z</dcterms:modified>
  <cp:category/>
  <cp:version/>
  <cp:contentType/>
  <cp:contentStatus/>
</cp:coreProperties>
</file>